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pdk.sharepoint.com/sites/ATP-PIGroupAccountingFinanceBusinessPartner/Delte dokumenter/2. Koncernregnskab/2026/6. juni/Supplerende oplysninger/Til atp.dk/"/>
    </mc:Choice>
  </mc:AlternateContent>
  <xr:revisionPtr revIDLastSave="201" documentId="8_{821F67CA-243B-4ADA-975D-2BE4F25E5098}" xr6:coauthVersionLast="47" xr6:coauthVersionMax="47" xr10:uidLastSave="{985BCA5E-1214-4EFD-8AE5-95D70D4B4E3A}"/>
  <bookViews>
    <workbookView xWindow="38280" yWindow="-120" windowWidth="38640" windowHeight="21120" firstSheet="2" activeTab="2" xr2:uid="{00000000-000D-0000-FFFF-FFFF00000000}"/>
  </bookViews>
  <sheets>
    <sheet name="NIM tilpasset_udgået (2)" sheetId="12" state="hidden" r:id="rId1"/>
    <sheet name="NIM_udgået (2)" sheetId="11" state="hidden" r:id="rId2"/>
    <sheet name="Koncern" sheetId="1" r:id="rId3"/>
    <sheet name="Konsolideret_old" sheetId="4" state="hidden" r:id="rId4"/>
  </sheets>
  <definedNames>
    <definedName name="_xlnm._FilterDatabase" localSheetId="2" hidden="1">Koncern!$C$13:$C$2114</definedName>
    <definedName name="_xlnm._FilterDatabase" localSheetId="3" hidden="1">Konsolideret_old!$C$2:$X$504</definedName>
    <definedName name="_xlnm._FilterDatabase" localSheetId="0" hidden="1">'NIM tilpasset_udgået (2)'!$A$1:$H$94</definedName>
    <definedName name="_xlnm._FilterDatabase" localSheetId="1" hidden="1">'NIM_udgået (2)'!$A$1:$BC$94</definedName>
    <definedName name="_xlnm.Print_Area" localSheetId="2">Koncern!$A$1:$F$2114</definedName>
    <definedName name="_xlnm.Print_Titles" localSheetId="2">Koncern!$2:$11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9" i="12" l="1"/>
  <c r="G99" i="12"/>
  <c r="F99" i="12"/>
  <c r="E99" i="12"/>
  <c r="C99" i="12"/>
  <c r="D99" i="12" s="1"/>
  <c r="B99" i="12"/>
  <c r="L99" i="12" s="1"/>
  <c r="N99" i="12" s="1"/>
  <c r="H98" i="12"/>
  <c r="G98" i="12"/>
  <c r="F98" i="12"/>
  <c r="E98" i="12"/>
  <c r="C98" i="12"/>
  <c r="D98" i="12" s="1"/>
  <c r="B98" i="12"/>
  <c r="L98" i="12" s="1"/>
  <c r="N98" i="12" s="1"/>
  <c r="H97" i="12"/>
  <c r="G97" i="12"/>
  <c r="F97" i="12"/>
  <c r="E97" i="12"/>
  <c r="C97" i="12"/>
  <c r="D97" i="12" s="1"/>
  <c r="B97" i="12"/>
  <c r="L97" i="12" s="1"/>
  <c r="N97" i="12" s="1"/>
  <c r="H96" i="12"/>
  <c r="G96" i="12"/>
  <c r="F96" i="12"/>
  <c r="E96" i="12"/>
  <c r="C96" i="12"/>
  <c r="D96" i="12" s="1"/>
  <c r="B96" i="12"/>
  <c r="L96" i="12" s="1"/>
  <c r="N96" i="12" s="1"/>
  <c r="H95" i="12"/>
  <c r="G95" i="12"/>
  <c r="F95" i="12"/>
  <c r="E95" i="12"/>
  <c r="C95" i="12"/>
  <c r="D95" i="12" s="1"/>
  <c r="B95" i="12"/>
  <c r="L95" i="12" s="1"/>
  <c r="N95" i="12" s="1"/>
  <c r="H94" i="12"/>
  <c r="G94" i="12"/>
  <c r="F94" i="12"/>
  <c r="E94" i="12"/>
  <c r="C94" i="12"/>
  <c r="D94" i="12" s="1"/>
  <c r="B94" i="12"/>
  <c r="L94" i="12" s="1"/>
  <c r="N94" i="12" s="1"/>
  <c r="H93" i="12"/>
  <c r="G93" i="12"/>
  <c r="F93" i="12"/>
  <c r="E93" i="12"/>
  <c r="C93" i="12"/>
  <c r="D93" i="12" s="1"/>
  <c r="B93" i="12"/>
  <c r="L93" i="12" s="1"/>
  <c r="N93" i="12" s="1"/>
  <c r="H92" i="12"/>
  <c r="G92" i="12"/>
  <c r="F92" i="12"/>
  <c r="E92" i="12"/>
  <c r="C92" i="12"/>
  <c r="D92" i="12" s="1"/>
  <c r="B92" i="12"/>
  <c r="L92" i="12" s="1"/>
  <c r="N92" i="12" s="1"/>
  <c r="H91" i="12"/>
  <c r="G91" i="12"/>
  <c r="F91" i="12"/>
  <c r="E91" i="12"/>
  <c r="C91" i="12"/>
  <c r="D91" i="12" s="1"/>
  <c r="B91" i="12"/>
  <c r="L91" i="12" s="1"/>
  <c r="N91" i="12" s="1"/>
  <c r="H90" i="12"/>
  <c r="G90" i="12"/>
  <c r="F90" i="12"/>
  <c r="E90" i="12"/>
  <c r="C90" i="12"/>
  <c r="D90" i="12" s="1"/>
  <c r="B90" i="12"/>
  <c r="L90" i="12" s="1"/>
  <c r="N90" i="12" s="1"/>
  <c r="H89" i="12"/>
  <c r="G89" i="12"/>
  <c r="F89" i="12"/>
  <c r="E89" i="12"/>
  <c r="C89" i="12"/>
  <c r="D89" i="12" s="1"/>
  <c r="B89" i="12"/>
  <c r="L89" i="12" s="1"/>
  <c r="N89" i="12" s="1"/>
  <c r="H88" i="12"/>
  <c r="G88" i="12"/>
  <c r="F88" i="12"/>
  <c r="E88" i="12"/>
  <c r="C88" i="12"/>
  <c r="D88" i="12" s="1"/>
  <c r="B88" i="12"/>
  <c r="L88" i="12" s="1"/>
  <c r="N88" i="12" s="1"/>
  <c r="H87" i="12"/>
  <c r="G87" i="12"/>
  <c r="F87" i="12"/>
  <c r="E87" i="12"/>
  <c r="C87" i="12"/>
  <c r="D87" i="12" s="1"/>
  <c r="B87" i="12"/>
  <c r="L87" i="12" s="1"/>
  <c r="N87" i="12" s="1"/>
  <c r="H86" i="12"/>
  <c r="G86" i="12"/>
  <c r="F86" i="12"/>
  <c r="E86" i="12"/>
  <c r="C86" i="12"/>
  <c r="D86" i="12" s="1"/>
  <c r="B86" i="12"/>
  <c r="L86" i="12" s="1"/>
  <c r="N86" i="12" s="1"/>
  <c r="H85" i="12"/>
  <c r="G85" i="12"/>
  <c r="F85" i="12"/>
  <c r="E85" i="12"/>
  <c r="C85" i="12"/>
  <c r="D85" i="12" s="1"/>
  <c r="B85" i="12"/>
  <c r="L85" i="12" s="1"/>
  <c r="N85" i="12" s="1"/>
  <c r="H84" i="12"/>
  <c r="G84" i="12"/>
  <c r="F84" i="12"/>
  <c r="E84" i="12"/>
  <c r="C84" i="12"/>
  <c r="D84" i="12" s="1"/>
  <c r="B84" i="12"/>
  <c r="L84" i="12" s="1"/>
  <c r="N84" i="12" s="1"/>
  <c r="H83" i="12"/>
  <c r="G83" i="12"/>
  <c r="F83" i="12"/>
  <c r="E83" i="12"/>
  <c r="C83" i="12"/>
  <c r="D83" i="12" s="1"/>
  <c r="B83" i="12"/>
  <c r="L83" i="12" s="1"/>
  <c r="N83" i="12" s="1"/>
  <c r="H82" i="12"/>
  <c r="G82" i="12"/>
  <c r="F82" i="12"/>
  <c r="E82" i="12"/>
  <c r="C82" i="12"/>
  <c r="D82" i="12" s="1"/>
  <c r="B82" i="12"/>
  <c r="L82" i="12" s="1"/>
  <c r="N82" i="12" s="1"/>
  <c r="H81" i="12"/>
  <c r="G81" i="12"/>
  <c r="F81" i="12"/>
  <c r="E81" i="12"/>
  <c r="C81" i="12"/>
  <c r="D81" i="12" s="1"/>
  <c r="B81" i="12"/>
  <c r="L81" i="12" s="1"/>
  <c r="N81" i="12" s="1"/>
  <c r="H80" i="12"/>
  <c r="G80" i="12"/>
  <c r="F80" i="12"/>
  <c r="E80" i="12"/>
  <c r="C80" i="12"/>
  <c r="D80" i="12" s="1"/>
  <c r="B80" i="12"/>
  <c r="L80" i="12" s="1"/>
  <c r="N80" i="12" s="1"/>
  <c r="H79" i="12"/>
  <c r="G79" i="12"/>
  <c r="F79" i="12"/>
  <c r="E79" i="12"/>
  <c r="C79" i="12"/>
  <c r="D79" i="12" s="1"/>
  <c r="B79" i="12"/>
  <c r="L79" i="12" s="1"/>
  <c r="N79" i="12" s="1"/>
  <c r="H78" i="12"/>
  <c r="G78" i="12"/>
  <c r="F78" i="12"/>
  <c r="E78" i="12"/>
  <c r="C78" i="12"/>
  <c r="D78" i="12" s="1"/>
  <c r="B78" i="12"/>
  <c r="L78" i="12" s="1"/>
  <c r="N78" i="12" s="1"/>
  <c r="H77" i="12"/>
  <c r="G77" i="12"/>
  <c r="F77" i="12"/>
  <c r="E77" i="12"/>
  <c r="C77" i="12"/>
  <c r="D77" i="12" s="1"/>
  <c r="B77" i="12"/>
  <c r="L77" i="12" s="1"/>
  <c r="N77" i="12" s="1"/>
  <c r="H76" i="12"/>
  <c r="G76" i="12"/>
  <c r="F76" i="12"/>
  <c r="E76" i="12"/>
  <c r="C76" i="12"/>
  <c r="D76" i="12" s="1"/>
  <c r="B76" i="12"/>
  <c r="L76" i="12" s="1"/>
  <c r="N76" i="12" s="1"/>
  <c r="H75" i="12"/>
  <c r="G75" i="12"/>
  <c r="F75" i="12"/>
  <c r="E75" i="12"/>
  <c r="C75" i="12"/>
  <c r="D75" i="12" s="1"/>
  <c r="B75" i="12"/>
  <c r="L75" i="12" s="1"/>
  <c r="N75" i="12" s="1"/>
  <c r="H74" i="12"/>
  <c r="G74" i="12"/>
  <c r="F74" i="12"/>
  <c r="E74" i="12"/>
  <c r="C74" i="12"/>
  <c r="D74" i="12" s="1"/>
  <c r="B74" i="12"/>
  <c r="L74" i="12" s="1"/>
  <c r="N74" i="12" s="1"/>
  <c r="H73" i="12"/>
  <c r="G73" i="12"/>
  <c r="F73" i="12"/>
  <c r="E73" i="12"/>
  <c r="C73" i="12"/>
  <c r="D73" i="12" s="1"/>
  <c r="B73" i="12"/>
  <c r="L73" i="12" s="1"/>
  <c r="N73" i="12" s="1"/>
  <c r="H72" i="12"/>
  <c r="G72" i="12"/>
  <c r="F72" i="12"/>
  <c r="E72" i="12"/>
  <c r="C72" i="12"/>
  <c r="D72" i="12" s="1"/>
  <c r="B72" i="12"/>
  <c r="L72" i="12" s="1"/>
  <c r="N72" i="12" s="1"/>
  <c r="L71" i="12"/>
  <c r="N71" i="12" s="1"/>
  <c r="H71" i="12"/>
  <c r="G71" i="12"/>
  <c r="F71" i="12"/>
  <c r="E71" i="12"/>
  <c r="C71" i="12"/>
  <c r="D71" i="12" s="1"/>
  <c r="B71" i="12"/>
  <c r="H70" i="12"/>
  <c r="G70" i="12"/>
  <c r="F70" i="12"/>
  <c r="E70" i="12"/>
  <c r="C70" i="12"/>
  <c r="D70" i="12" s="1"/>
  <c r="B70" i="12"/>
  <c r="L70" i="12" s="1"/>
  <c r="N70" i="12" s="1"/>
  <c r="H69" i="12"/>
  <c r="G69" i="12"/>
  <c r="F69" i="12"/>
  <c r="E69" i="12"/>
  <c r="C69" i="12"/>
  <c r="D69" i="12" s="1"/>
  <c r="B69" i="12"/>
  <c r="L69" i="12" s="1"/>
  <c r="N69" i="12" s="1"/>
  <c r="H68" i="12"/>
  <c r="G68" i="12"/>
  <c r="F68" i="12"/>
  <c r="E68" i="12"/>
  <c r="C68" i="12"/>
  <c r="D68" i="12" s="1"/>
  <c r="B68" i="12"/>
  <c r="L68" i="12" s="1"/>
  <c r="N68" i="12" s="1"/>
  <c r="H67" i="12"/>
  <c r="G67" i="12"/>
  <c r="F67" i="12"/>
  <c r="E67" i="12"/>
  <c r="C67" i="12"/>
  <c r="D67" i="12" s="1"/>
  <c r="B67" i="12"/>
  <c r="L67" i="12" s="1"/>
  <c r="N67" i="12" s="1"/>
  <c r="H66" i="12"/>
  <c r="G66" i="12"/>
  <c r="F66" i="12"/>
  <c r="E66" i="12"/>
  <c r="C66" i="12"/>
  <c r="D66" i="12" s="1"/>
  <c r="B66" i="12"/>
  <c r="L66" i="12" s="1"/>
  <c r="N66" i="12" s="1"/>
  <c r="H65" i="12"/>
  <c r="G65" i="12"/>
  <c r="F65" i="12"/>
  <c r="E65" i="12"/>
  <c r="C65" i="12"/>
  <c r="D65" i="12" s="1"/>
  <c r="B65" i="12"/>
  <c r="L65" i="12" s="1"/>
  <c r="N65" i="12" s="1"/>
  <c r="H64" i="12"/>
  <c r="G64" i="12"/>
  <c r="F64" i="12"/>
  <c r="E64" i="12"/>
  <c r="C64" i="12"/>
  <c r="D64" i="12" s="1"/>
  <c r="B64" i="12"/>
  <c r="L64" i="12" s="1"/>
  <c r="N64" i="12" s="1"/>
  <c r="H63" i="12"/>
  <c r="G63" i="12"/>
  <c r="F63" i="12"/>
  <c r="E63" i="12"/>
  <c r="C63" i="12"/>
  <c r="D63" i="12" s="1"/>
  <c r="B63" i="12"/>
  <c r="L63" i="12" s="1"/>
  <c r="N63" i="12" s="1"/>
  <c r="H62" i="12"/>
  <c r="G62" i="12"/>
  <c r="F62" i="12"/>
  <c r="E62" i="12"/>
  <c r="C62" i="12"/>
  <c r="D62" i="12" s="1"/>
  <c r="B62" i="12"/>
  <c r="L62" i="12" s="1"/>
  <c r="N62" i="12" s="1"/>
  <c r="L61" i="12"/>
  <c r="N61" i="12" s="1"/>
  <c r="H61" i="12"/>
  <c r="G61" i="12"/>
  <c r="F61" i="12"/>
  <c r="E61" i="12"/>
  <c r="C61" i="12"/>
  <c r="D61" i="12" s="1"/>
  <c r="B61" i="12"/>
  <c r="H60" i="12"/>
  <c r="G60" i="12"/>
  <c r="F60" i="12"/>
  <c r="E60" i="12"/>
  <c r="C60" i="12"/>
  <c r="D60" i="12" s="1"/>
  <c r="B60" i="12"/>
  <c r="L60" i="12" s="1"/>
  <c r="N60" i="12" s="1"/>
  <c r="H59" i="12"/>
  <c r="G59" i="12"/>
  <c r="F59" i="12"/>
  <c r="E59" i="12"/>
  <c r="C59" i="12"/>
  <c r="D59" i="12" s="1"/>
  <c r="B59" i="12"/>
  <c r="L59" i="12" s="1"/>
  <c r="N59" i="12" s="1"/>
  <c r="H58" i="12"/>
  <c r="G58" i="12"/>
  <c r="F58" i="12"/>
  <c r="E58" i="12"/>
  <c r="C58" i="12"/>
  <c r="D58" i="12" s="1"/>
  <c r="B58" i="12"/>
  <c r="L58" i="12" s="1"/>
  <c r="N58" i="12" s="1"/>
  <c r="H57" i="12"/>
  <c r="G57" i="12"/>
  <c r="F57" i="12"/>
  <c r="E57" i="12"/>
  <c r="C57" i="12"/>
  <c r="D57" i="12" s="1"/>
  <c r="B57" i="12"/>
  <c r="L57" i="12" s="1"/>
  <c r="N57" i="12" s="1"/>
  <c r="H56" i="12"/>
  <c r="G56" i="12"/>
  <c r="F56" i="12"/>
  <c r="E56" i="12"/>
  <c r="C56" i="12"/>
  <c r="D56" i="12" s="1"/>
  <c r="B56" i="12"/>
  <c r="L56" i="12" s="1"/>
  <c r="N56" i="12" s="1"/>
  <c r="H55" i="12"/>
  <c r="G55" i="12"/>
  <c r="F55" i="12"/>
  <c r="E55" i="12"/>
  <c r="C55" i="12"/>
  <c r="D55" i="12" s="1"/>
  <c r="B55" i="12"/>
  <c r="L55" i="12" s="1"/>
  <c r="N55" i="12" s="1"/>
  <c r="H54" i="12"/>
  <c r="G54" i="12"/>
  <c r="F54" i="12"/>
  <c r="E54" i="12"/>
  <c r="C54" i="12"/>
  <c r="D54" i="12" s="1"/>
  <c r="B54" i="12"/>
  <c r="L54" i="12" s="1"/>
  <c r="N54" i="12" s="1"/>
  <c r="H53" i="12"/>
  <c r="G53" i="12"/>
  <c r="F53" i="12"/>
  <c r="E53" i="12"/>
  <c r="C53" i="12"/>
  <c r="D53" i="12" s="1"/>
  <c r="B53" i="12"/>
  <c r="L53" i="12" s="1"/>
  <c r="N53" i="12" s="1"/>
  <c r="H52" i="12"/>
  <c r="G52" i="12"/>
  <c r="F52" i="12"/>
  <c r="E52" i="12"/>
  <c r="C52" i="12"/>
  <c r="D52" i="12" s="1"/>
  <c r="B52" i="12"/>
  <c r="L52" i="12" s="1"/>
  <c r="N52" i="12" s="1"/>
  <c r="H51" i="12"/>
  <c r="G51" i="12"/>
  <c r="F51" i="12"/>
  <c r="E51" i="12"/>
  <c r="C51" i="12"/>
  <c r="D51" i="12" s="1"/>
  <c r="B51" i="12"/>
  <c r="L51" i="12" s="1"/>
  <c r="N51" i="12" s="1"/>
  <c r="H50" i="12"/>
  <c r="G50" i="12"/>
  <c r="F50" i="12"/>
  <c r="E50" i="12"/>
  <c r="C50" i="12"/>
  <c r="D50" i="12" s="1"/>
  <c r="B50" i="12"/>
  <c r="L50" i="12" s="1"/>
  <c r="N50" i="12" s="1"/>
  <c r="H49" i="12"/>
  <c r="G49" i="12"/>
  <c r="F49" i="12"/>
  <c r="E49" i="12"/>
  <c r="C49" i="12"/>
  <c r="D49" i="12" s="1"/>
  <c r="B49" i="12"/>
  <c r="L49" i="12" s="1"/>
  <c r="N49" i="12" s="1"/>
  <c r="H48" i="12"/>
  <c r="G48" i="12"/>
  <c r="F48" i="12"/>
  <c r="E48" i="12"/>
  <c r="C48" i="12"/>
  <c r="D48" i="12" s="1"/>
  <c r="B48" i="12"/>
  <c r="L48" i="12" s="1"/>
  <c r="N48" i="12" s="1"/>
  <c r="H47" i="12"/>
  <c r="G47" i="12"/>
  <c r="F47" i="12"/>
  <c r="E47" i="12"/>
  <c r="C47" i="12"/>
  <c r="D47" i="12" s="1"/>
  <c r="B47" i="12"/>
  <c r="L47" i="12" s="1"/>
  <c r="N47" i="12" s="1"/>
  <c r="H46" i="12"/>
  <c r="G46" i="12"/>
  <c r="F46" i="12"/>
  <c r="E46" i="12"/>
  <c r="C46" i="12"/>
  <c r="D46" i="12" s="1"/>
  <c r="B46" i="12"/>
  <c r="L46" i="12" s="1"/>
  <c r="N46" i="12" s="1"/>
  <c r="H45" i="12"/>
  <c r="G45" i="12"/>
  <c r="F45" i="12"/>
  <c r="E45" i="12"/>
  <c r="C45" i="12"/>
  <c r="D45" i="12" s="1"/>
  <c r="B45" i="12"/>
  <c r="L45" i="12" s="1"/>
  <c r="N45" i="12" s="1"/>
  <c r="H44" i="12"/>
  <c r="G44" i="12"/>
  <c r="F44" i="12"/>
  <c r="E44" i="12"/>
  <c r="C44" i="12"/>
  <c r="D44" i="12" s="1"/>
  <c r="B44" i="12"/>
  <c r="L44" i="12" s="1"/>
  <c r="N44" i="12" s="1"/>
  <c r="H43" i="12"/>
  <c r="G43" i="12"/>
  <c r="F43" i="12"/>
  <c r="E43" i="12"/>
  <c r="C43" i="12"/>
  <c r="D43" i="12" s="1"/>
  <c r="B43" i="12"/>
  <c r="L43" i="12" s="1"/>
  <c r="N43" i="12" s="1"/>
  <c r="H42" i="12"/>
  <c r="G42" i="12"/>
  <c r="F42" i="12"/>
  <c r="E42" i="12"/>
  <c r="C42" i="12"/>
  <c r="D42" i="12" s="1"/>
  <c r="B42" i="12"/>
  <c r="L42" i="12" s="1"/>
  <c r="N42" i="12" s="1"/>
  <c r="H41" i="12"/>
  <c r="G41" i="12"/>
  <c r="F41" i="12"/>
  <c r="E41" i="12"/>
  <c r="C41" i="12"/>
  <c r="D41" i="12" s="1"/>
  <c r="B41" i="12"/>
  <c r="L41" i="12" s="1"/>
  <c r="N41" i="12" s="1"/>
  <c r="H40" i="12"/>
  <c r="G40" i="12"/>
  <c r="F40" i="12"/>
  <c r="E40" i="12"/>
  <c r="C40" i="12"/>
  <c r="D40" i="12" s="1"/>
  <c r="B40" i="12"/>
  <c r="L40" i="12" s="1"/>
  <c r="N40" i="12" s="1"/>
  <c r="H39" i="12"/>
  <c r="G39" i="12"/>
  <c r="F39" i="12"/>
  <c r="E39" i="12"/>
  <c r="C39" i="12"/>
  <c r="D39" i="12" s="1"/>
  <c r="B39" i="12"/>
  <c r="L39" i="12" s="1"/>
  <c r="N39" i="12" s="1"/>
  <c r="H38" i="12"/>
  <c r="G38" i="12"/>
  <c r="F38" i="12"/>
  <c r="E38" i="12"/>
  <c r="C38" i="12"/>
  <c r="D38" i="12" s="1"/>
  <c r="B38" i="12"/>
  <c r="L38" i="12" s="1"/>
  <c r="N38" i="12" s="1"/>
  <c r="H37" i="12"/>
  <c r="G37" i="12"/>
  <c r="F37" i="12"/>
  <c r="E37" i="12"/>
  <c r="C37" i="12"/>
  <c r="D37" i="12" s="1"/>
  <c r="B37" i="12"/>
  <c r="L37" i="12" s="1"/>
  <c r="N37" i="12" s="1"/>
  <c r="H36" i="12"/>
  <c r="G36" i="12"/>
  <c r="F36" i="12"/>
  <c r="E36" i="12"/>
  <c r="C36" i="12"/>
  <c r="D36" i="12" s="1"/>
  <c r="B36" i="12"/>
  <c r="L36" i="12" s="1"/>
  <c r="N36" i="12" s="1"/>
  <c r="H35" i="12"/>
  <c r="G35" i="12"/>
  <c r="F35" i="12"/>
  <c r="E35" i="12"/>
  <c r="C35" i="12"/>
  <c r="D35" i="12" s="1"/>
  <c r="B35" i="12"/>
  <c r="L35" i="12" s="1"/>
  <c r="N35" i="12" s="1"/>
  <c r="H34" i="12"/>
  <c r="G34" i="12"/>
  <c r="F34" i="12"/>
  <c r="E34" i="12"/>
  <c r="C34" i="12"/>
  <c r="D34" i="12" s="1"/>
  <c r="B34" i="12"/>
  <c r="L34" i="12" s="1"/>
  <c r="N34" i="12" s="1"/>
  <c r="H33" i="12"/>
  <c r="G33" i="12"/>
  <c r="F33" i="12"/>
  <c r="E33" i="12"/>
  <c r="C33" i="12"/>
  <c r="D33" i="12" s="1"/>
  <c r="B33" i="12"/>
  <c r="L33" i="12" s="1"/>
  <c r="N33" i="12" s="1"/>
  <c r="H32" i="12"/>
  <c r="G32" i="12"/>
  <c r="F32" i="12"/>
  <c r="E32" i="12"/>
  <c r="C32" i="12"/>
  <c r="D32" i="12" s="1"/>
  <c r="B32" i="12"/>
  <c r="L32" i="12" s="1"/>
  <c r="N32" i="12" s="1"/>
  <c r="H31" i="12"/>
  <c r="G31" i="12"/>
  <c r="F31" i="12"/>
  <c r="E31" i="12"/>
  <c r="C31" i="12"/>
  <c r="D31" i="12" s="1"/>
  <c r="B31" i="12"/>
  <c r="L31" i="12" s="1"/>
  <c r="N31" i="12" s="1"/>
  <c r="H30" i="12"/>
  <c r="G30" i="12"/>
  <c r="F30" i="12"/>
  <c r="E30" i="12"/>
  <c r="C30" i="12"/>
  <c r="D30" i="12" s="1"/>
  <c r="B30" i="12"/>
  <c r="L30" i="12" s="1"/>
  <c r="N30" i="12" s="1"/>
  <c r="H29" i="12"/>
  <c r="G29" i="12"/>
  <c r="F29" i="12"/>
  <c r="E29" i="12"/>
  <c r="C29" i="12"/>
  <c r="D29" i="12" s="1"/>
  <c r="B29" i="12"/>
  <c r="L29" i="12" s="1"/>
  <c r="N29" i="12" s="1"/>
  <c r="H28" i="12"/>
  <c r="G28" i="12"/>
  <c r="F28" i="12"/>
  <c r="E28" i="12"/>
  <c r="C28" i="12"/>
  <c r="D28" i="12" s="1"/>
  <c r="B28" i="12"/>
  <c r="L28" i="12" s="1"/>
  <c r="N28" i="12" s="1"/>
  <c r="H27" i="12"/>
  <c r="G27" i="12"/>
  <c r="F27" i="12"/>
  <c r="E27" i="12"/>
  <c r="C27" i="12"/>
  <c r="D27" i="12" s="1"/>
  <c r="B27" i="12"/>
  <c r="L27" i="12" s="1"/>
  <c r="N27" i="12" s="1"/>
  <c r="H26" i="12"/>
  <c r="G26" i="12"/>
  <c r="F26" i="12"/>
  <c r="E26" i="12"/>
  <c r="C26" i="12"/>
  <c r="D26" i="12" s="1"/>
  <c r="B26" i="12"/>
  <c r="L26" i="12" s="1"/>
  <c r="N26" i="12" s="1"/>
  <c r="H25" i="12"/>
  <c r="G25" i="12"/>
  <c r="F25" i="12"/>
  <c r="E25" i="12"/>
  <c r="C25" i="12"/>
  <c r="D25" i="12" s="1"/>
  <c r="B25" i="12"/>
  <c r="L25" i="12" s="1"/>
  <c r="N25" i="12" s="1"/>
  <c r="H24" i="12"/>
  <c r="G24" i="12"/>
  <c r="F24" i="12"/>
  <c r="E24" i="12"/>
  <c r="C24" i="12"/>
  <c r="D24" i="12" s="1"/>
  <c r="B24" i="12"/>
  <c r="L24" i="12" s="1"/>
  <c r="N24" i="12" s="1"/>
  <c r="H23" i="12"/>
  <c r="G23" i="12"/>
  <c r="F23" i="12"/>
  <c r="E23" i="12"/>
  <c r="C23" i="12"/>
  <c r="D23" i="12" s="1"/>
  <c r="B23" i="12"/>
  <c r="L23" i="12" s="1"/>
  <c r="N23" i="12" s="1"/>
  <c r="H22" i="12"/>
  <c r="G22" i="12"/>
  <c r="F22" i="12"/>
  <c r="E22" i="12"/>
  <c r="C22" i="12"/>
  <c r="D22" i="12" s="1"/>
  <c r="B22" i="12"/>
  <c r="L22" i="12" s="1"/>
  <c r="N22" i="12" s="1"/>
  <c r="H21" i="12"/>
  <c r="G21" i="12"/>
  <c r="F21" i="12"/>
  <c r="E21" i="12"/>
  <c r="C21" i="12"/>
  <c r="D21" i="12" s="1"/>
  <c r="B21" i="12"/>
  <c r="L21" i="12" s="1"/>
  <c r="N21" i="12" s="1"/>
  <c r="H20" i="12"/>
  <c r="G20" i="12"/>
  <c r="F20" i="12"/>
  <c r="E20" i="12"/>
  <c r="C20" i="12"/>
  <c r="D20" i="12" s="1"/>
  <c r="B20" i="12"/>
  <c r="L20" i="12" s="1"/>
  <c r="N20" i="12" s="1"/>
  <c r="H19" i="12"/>
  <c r="G19" i="12"/>
  <c r="F19" i="12"/>
  <c r="E19" i="12"/>
  <c r="C19" i="12"/>
  <c r="D19" i="12" s="1"/>
  <c r="B19" i="12"/>
  <c r="L19" i="12" s="1"/>
  <c r="N19" i="12" s="1"/>
  <c r="H18" i="12"/>
  <c r="G18" i="12"/>
  <c r="F18" i="12"/>
  <c r="E18" i="12"/>
  <c r="C18" i="12"/>
  <c r="D18" i="12" s="1"/>
  <c r="B18" i="12"/>
  <c r="L18" i="12" s="1"/>
  <c r="N18" i="12" s="1"/>
  <c r="H17" i="12"/>
  <c r="G17" i="12"/>
  <c r="F17" i="12"/>
  <c r="E17" i="12"/>
  <c r="C17" i="12"/>
  <c r="D17" i="12" s="1"/>
  <c r="B17" i="12"/>
  <c r="L17" i="12" s="1"/>
  <c r="N17" i="12" s="1"/>
  <c r="H16" i="12"/>
  <c r="G16" i="12"/>
  <c r="F16" i="12"/>
  <c r="E16" i="12"/>
  <c r="C16" i="12"/>
  <c r="D16" i="12" s="1"/>
  <c r="B16" i="12"/>
  <c r="L16" i="12" s="1"/>
  <c r="N16" i="12" s="1"/>
  <c r="H15" i="12"/>
  <c r="G15" i="12"/>
  <c r="F15" i="12"/>
  <c r="E15" i="12"/>
  <c r="C15" i="12"/>
  <c r="D15" i="12" s="1"/>
  <c r="B15" i="12"/>
  <c r="L15" i="12" s="1"/>
  <c r="N15" i="12" s="1"/>
  <c r="H14" i="12"/>
  <c r="G14" i="12"/>
  <c r="F14" i="12"/>
  <c r="E14" i="12"/>
  <c r="C14" i="12"/>
  <c r="D14" i="12" s="1"/>
  <c r="B14" i="12"/>
  <c r="L14" i="12" s="1"/>
  <c r="N14" i="12" s="1"/>
  <c r="H13" i="12"/>
  <c r="G13" i="12"/>
  <c r="F13" i="12"/>
  <c r="E13" i="12"/>
  <c r="C13" i="12"/>
  <c r="D13" i="12" s="1"/>
  <c r="B13" i="12"/>
  <c r="L13" i="12" s="1"/>
  <c r="N13" i="12" s="1"/>
  <c r="H12" i="12"/>
  <c r="G12" i="12"/>
  <c r="F12" i="12"/>
  <c r="E12" i="12"/>
  <c r="C12" i="12"/>
  <c r="D12" i="12" s="1"/>
  <c r="B12" i="12"/>
  <c r="L12" i="12" s="1"/>
  <c r="N12" i="12" s="1"/>
  <c r="H11" i="12"/>
  <c r="G11" i="12"/>
  <c r="F11" i="12"/>
  <c r="E11" i="12"/>
  <c r="C11" i="12"/>
  <c r="D11" i="12" s="1"/>
  <c r="B11" i="12"/>
  <c r="L11" i="12" s="1"/>
  <c r="N11" i="12" s="1"/>
  <c r="H10" i="12"/>
  <c r="G10" i="12"/>
  <c r="F10" i="12"/>
  <c r="E10" i="12"/>
  <c r="C10" i="12"/>
  <c r="D10" i="12" s="1"/>
  <c r="B10" i="12"/>
  <c r="L10" i="12" s="1"/>
  <c r="N10" i="12" s="1"/>
  <c r="H9" i="12"/>
  <c r="G9" i="12"/>
  <c r="F9" i="12"/>
  <c r="E9" i="12"/>
  <c r="C9" i="12"/>
  <c r="D9" i="12" s="1"/>
  <c r="B9" i="12"/>
  <c r="L9" i="12" s="1"/>
  <c r="N9" i="12" s="1"/>
  <c r="H8" i="12"/>
  <c r="G8" i="12"/>
  <c r="F8" i="12"/>
  <c r="E8" i="12"/>
  <c r="C8" i="12"/>
  <c r="D8" i="12" s="1"/>
  <c r="B8" i="12"/>
  <c r="L8" i="12" s="1"/>
  <c r="N8" i="12" s="1"/>
  <c r="H7" i="12"/>
  <c r="G7" i="12"/>
  <c r="F7" i="12"/>
  <c r="E7" i="12"/>
  <c r="C7" i="12"/>
  <c r="D7" i="12" s="1"/>
  <c r="B7" i="12"/>
  <c r="L7" i="12" s="1"/>
  <c r="N7" i="12" s="1"/>
  <c r="H6" i="12"/>
  <c r="G6" i="12"/>
  <c r="F6" i="12"/>
  <c r="E6" i="12"/>
  <c r="C6" i="12"/>
  <c r="D6" i="12" s="1"/>
  <c r="B6" i="12"/>
  <c r="L6" i="12" s="1"/>
  <c r="N6" i="12" s="1"/>
  <c r="H5" i="12"/>
  <c r="G5" i="12"/>
  <c r="F5" i="12"/>
  <c r="E5" i="12"/>
  <c r="C5" i="12"/>
  <c r="D5" i="12" s="1"/>
  <c r="B5" i="12"/>
  <c r="L5" i="12" s="1"/>
  <c r="N5" i="12" s="1"/>
  <c r="H4" i="12"/>
  <c r="G4" i="12"/>
  <c r="F4" i="12"/>
  <c r="E4" i="12"/>
  <c r="C4" i="12"/>
  <c r="D4" i="12" s="1"/>
  <c r="B4" i="12"/>
  <c r="L4" i="12" s="1"/>
  <c r="N4" i="12" s="1"/>
  <c r="H3" i="12"/>
  <c r="G3" i="12"/>
  <c r="F3" i="12"/>
  <c r="E3" i="12"/>
  <c r="C3" i="12"/>
  <c r="D3" i="12" s="1"/>
  <c r="B3" i="12"/>
  <c r="L3" i="12" s="1"/>
  <c r="N3" i="12" s="1"/>
  <c r="H2" i="12"/>
  <c r="G2" i="12"/>
  <c r="F2" i="12"/>
  <c r="E2" i="12"/>
  <c r="C2" i="12"/>
  <c r="D2" i="12" s="1"/>
  <c r="B2" i="12"/>
  <c r="L2" i="12" s="1"/>
  <c r="N2" i="12" s="1"/>
  <c r="BA101" i="11"/>
  <c r="I101" i="11"/>
  <c r="AZ99" i="11"/>
  <c r="AY99" i="11"/>
  <c r="BC99" i="11" s="1"/>
  <c r="AW99" i="11"/>
  <c r="AX99" i="11" s="1"/>
  <c r="BB99" i="11" s="1"/>
  <c r="AZ98" i="11"/>
  <c r="AW98" i="11"/>
  <c r="AY98" i="11" s="1"/>
  <c r="BC98" i="11" s="1"/>
  <c r="AZ97" i="11"/>
  <c r="AW97" i="11"/>
  <c r="AY97" i="11" s="1"/>
  <c r="BC97" i="11" s="1"/>
  <c r="AZ96" i="11"/>
  <c r="AW96" i="11"/>
  <c r="AX96" i="11" s="1"/>
  <c r="BB96" i="11" s="1"/>
  <c r="AZ95" i="11"/>
  <c r="AW95" i="11"/>
  <c r="AY95" i="11" s="1"/>
  <c r="BC95" i="11" s="1"/>
  <c r="AZ94" i="11"/>
  <c r="AW94" i="11"/>
  <c r="AY94" i="11" s="1"/>
  <c r="BC94" i="11" s="1"/>
  <c r="AZ93" i="11"/>
  <c r="AY93" i="11"/>
  <c r="BC93" i="11" s="1"/>
  <c r="AW93" i="11"/>
  <c r="AX93" i="11" s="1"/>
  <c r="BB93" i="11" s="1"/>
  <c r="AZ92" i="11"/>
  <c r="AW92" i="11"/>
  <c r="AY92" i="11" s="1"/>
  <c r="BC92" i="11" s="1"/>
  <c r="AZ91" i="11"/>
  <c r="AY91" i="11"/>
  <c r="BC91" i="11" s="1"/>
  <c r="AW91" i="11"/>
  <c r="AX91" i="11" s="1"/>
  <c r="BB91" i="11" s="1"/>
  <c r="BC90" i="11"/>
  <c r="AZ90" i="11"/>
  <c r="AY90" i="11"/>
  <c r="AW90" i="11"/>
  <c r="AX90" i="11" s="1"/>
  <c r="BB90" i="11" s="1"/>
  <c r="AZ89" i="11"/>
  <c r="AW89" i="11"/>
  <c r="AY89" i="11" s="1"/>
  <c r="BC89" i="11" s="1"/>
  <c r="AZ88" i="11"/>
  <c r="AW88" i="11"/>
  <c r="AX88" i="11" s="1"/>
  <c r="BB88" i="11" s="1"/>
  <c r="AZ87" i="11"/>
  <c r="AW87" i="11"/>
  <c r="AY87" i="11" s="1"/>
  <c r="BC87" i="11" s="1"/>
  <c r="AZ86" i="11"/>
  <c r="AW86" i="11"/>
  <c r="AY86" i="11" s="1"/>
  <c r="BC86" i="11" s="1"/>
  <c r="AZ85" i="11"/>
  <c r="AY85" i="11"/>
  <c r="BC85" i="11" s="1"/>
  <c r="AW85" i="11"/>
  <c r="AX85" i="11" s="1"/>
  <c r="BB85" i="11" s="1"/>
  <c r="AZ84" i="11"/>
  <c r="AW84" i="11"/>
  <c r="AY84" i="11" s="1"/>
  <c r="BC84" i="11" s="1"/>
  <c r="AZ83" i="11"/>
  <c r="AY83" i="11"/>
  <c r="BC83" i="11" s="1"/>
  <c r="AW83" i="11"/>
  <c r="AX83" i="11" s="1"/>
  <c r="BB83" i="11" s="1"/>
  <c r="BC82" i="11"/>
  <c r="AZ82" i="11"/>
  <c r="AY82" i="11"/>
  <c r="AW82" i="11"/>
  <c r="AX82" i="11" s="1"/>
  <c r="BB82" i="11" s="1"/>
  <c r="AZ81" i="11"/>
  <c r="AW81" i="11"/>
  <c r="AY81" i="11" s="1"/>
  <c r="BC81" i="11" s="1"/>
  <c r="AZ80" i="11"/>
  <c r="AW80" i="11"/>
  <c r="AX80" i="11" s="1"/>
  <c r="BB80" i="11" s="1"/>
  <c r="AZ79" i="11"/>
  <c r="AY79" i="11"/>
  <c r="BC79" i="11" s="1"/>
  <c r="AW79" i="11"/>
  <c r="AX79" i="11" s="1"/>
  <c r="BB79" i="11" s="1"/>
  <c r="AZ78" i="11"/>
  <c r="AW78" i="11"/>
  <c r="AY78" i="11" s="1"/>
  <c r="BC78" i="11" s="1"/>
  <c r="AZ77" i="11"/>
  <c r="AY77" i="11"/>
  <c r="BC77" i="11" s="1"/>
  <c r="AW77" i="11"/>
  <c r="AX77" i="11" s="1"/>
  <c r="BB77" i="11" s="1"/>
  <c r="AZ76" i="11"/>
  <c r="AW76" i="11"/>
  <c r="AY76" i="11" s="1"/>
  <c r="BC76" i="11" s="1"/>
  <c r="AZ75" i="11"/>
  <c r="AY75" i="11"/>
  <c r="BC75" i="11" s="1"/>
  <c r="AW75" i="11"/>
  <c r="AX75" i="11" s="1"/>
  <c r="BB75" i="11" s="1"/>
  <c r="BC74" i="11"/>
  <c r="AZ74" i="11"/>
  <c r="AY74" i="11"/>
  <c r="AW74" i="11"/>
  <c r="AX74" i="11" s="1"/>
  <c r="BB74" i="11" s="1"/>
  <c r="AZ73" i="11"/>
  <c r="AW73" i="11"/>
  <c r="AY73" i="11" s="1"/>
  <c r="BC73" i="11" s="1"/>
  <c r="AZ72" i="11"/>
  <c r="AW72" i="11"/>
  <c r="AX72" i="11" s="1"/>
  <c r="BB72" i="11" s="1"/>
  <c r="BB71" i="11"/>
  <c r="AZ71" i="11"/>
  <c r="AY71" i="11"/>
  <c r="BC71" i="11" s="1"/>
  <c r="AX71" i="11"/>
  <c r="AW71" i="11"/>
  <c r="AZ70" i="11"/>
  <c r="AW70" i="11"/>
  <c r="AY70" i="11" s="1"/>
  <c r="BC70" i="11" s="1"/>
  <c r="AZ69" i="11"/>
  <c r="AY69" i="11"/>
  <c r="BC69" i="11" s="1"/>
  <c r="AW69" i="11"/>
  <c r="AX69" i="11" s="1"/>
  <c r="BB69" i="11" s="1"/>
  <c r="AZ68" i="11"/>
  <c r="AW68" i="11"/>
  <c r="AY68" i="11" s="1"/>
  <c r="BC68" i="11" s="1"/>
  <c r="AZ67" i="11"/>
  <c r="AW67" i="11"/>
  <c r="AY67" i="11" s="1"/>
  <c r="BC67" i="11" s="1"/>
  <c r="BC66" i="11"/>
  <c r="AZ66" i="11"/>
  <c r="AY66" i="11"/>
  <c r="AW66" i="11"/>
  <c r="AX66" i="11" s="1"/>
  <c r="BB66" i="11" s="1"/>
  <c r="AZ65" i="11"/>
  <c r="AW65" i="11"/>
  <c r="AY65" i="11" s="1"/>
  <c r="BC65" i="11" s="1"/>
  <c r="AZ64" i="11"/>
  <c r="AW64" i="11"/>
  <c r="AX64" i="11" s="1"/>
  <c r="BB64" i="11" s="1"/>
  <c r="BB63" i="11"/>
  <c r="AZ63" i="11"/>
  <c r="AY63" i="11"/>
  <c r="BC63" i="11" s="1"/>
  <c r="AX63" i="11"/>
  <c r="AW63" i="11"/>
  <c r="AZ62" i="11"/>
  <c r="AW62" i="11"/>
  <c r="AY62" i="11" s="1"/>
  <c r="BC62" i="11" s="1"/>
  <c r="AZ61" i="11"/>
  <c r="AY61" i="11"/>
  <c r="BC61" i="11" s="1"/>
  <c r="AW61" i="11"/>
  <c r="AX61" i="11" s="1"/>
  <c r="BB61" i="11" s="1"/>
  <c r="AZ60" i="11"/>
  <c r="AW60" i="11"/>
  <c r="AY60" i="11" s="1"/>
  <c r="BC60" i="11" s="1"/>
  <c r="AZ59" i="11"/>
  <c r="AW59" i="11"/>
  <c r="AY59" i="11" s="1"/>
  <c r="BC59" i="11" s="1"/>
  <c r="BC58" i="11"/>
  <c r="AZ58" i="11"/>
  <c r="AY58" i="11"/>
  <c r="AW58" i="11"/>
  <c r="AX58" i="11" s="1"/>
  <c r="BB58" i="11" s="1"/>
  <c r="AZ57" i="11"/>
  <c r="AW57" i="11"/>
  <c r="AY57" i="11" s="1"/>
  <c r="BC57" i="11" s="1"/>
  <c r="AZ56" i="11"/>
  <c r="AW56" i="11"/>
  <c r="AX56" i="11" s="1"/>
  <c r="BB56" i="11" s="1"/>
  <c r="BB55" i="11"/>
  <c r="AZ55" i="11"/>
  <c r="AY55" i="11"/>
  <c r="BC55" i="11" s="1"/>
  <c r="AX55" i="11"/>
  <c r="AW55" i="11"/>
  <c r="AZ54" i="11"/>
  <c r="AW54" i="11"/>
  <c r="AY54" i="11" s="1"/>
  <c r="BC54" i="11" s="1"/>
  <c r="AZ53" i="11"/>
  <c r="AY53" i="11"/>
  <c r="BC53" i="11" s="1"/>
  <c r="AW53" i="11"/>
  <c r="AX53" i="11" s="1"/>
  <c r="BB53" i="11" s="1"/>
  <c r="AZ52" i="11"/>
  <c r="AW52" i="11"/>
  <c r="AY52" i="11" s="1"/>
  <c r="BC52" i="11" s="1"/>
  <c r="AZ51" i="11"/>
  <c r="AW51" i="11"/>
  <c r="AY51" i="11" s="1"/>
  <c r="BC51" i="11" s="1"/>
  <c r="BC50" i="11"/>
  <c r="AZ50" i="11"/>
  <c r="AY50" i="11"/>
  <c r="AW50" i="11"/>
  <c r="AX50" i="11" s="1"/>
  <c r="BB50" i="11" s="1"/>
  <c r="AZ49" i="11"/>
  <c r="AW49" i="11"/>
  <c r="AY49" i="11" s="1"/>
  <c r="BC49" i="11" s="1"/>
  <c r="AZ48" i="11"/>
  <c r="AW48" i="11"/>
  <c r="AX48" i="11" s="1"/>
  <c r="BB48" i="11" s="1"/>
  <c r="BB47" i="11"/>
  <c r="AZ47" i="11"/>
  <c r="AY47" i="11"/>
  <c r="BC47" i="11" s="1"/>
  <c r="AX47" i="11"/>
  <c r="AW47" i="11"/>
  <c r="AZ46" i="11"/>
  <c r="AW46" i="11"/>
  <c r="AY46" i="11" s="1"/>
  <c r="BC46" i="11" s="1"/>
  <c r="AZ45" i="11"/>
  <c r="AY45" i="11"/>
  <c r="BC45" i="11" s="1"/>
  <c r="AW45" i="11"/>
  <c r="AX45" i="11" s="1"/>
  <c r="BB45" i="11" s="1"/>
  <c r="AZ44" i="11"/>
  <c r="AW44" i="11"/>
  <c r="AY44" i="11" s="1"/>
  <c r="BC44" i="11" s="1"/>
  <c r="AZ43" i="11"/>
  <c r="AW43" i="11"/>
  <c r="AX43" i="11" s="1"/>
  <c r="BB43" i="11" s="1"/>
  <c r="BC42" i="11"/>
  <c r="AZ42" i="11"/>
  <c r="AY42" i="11"/>
  <c r="AW42" i="11"/>
  <c r="AX42" i="11" s="1"/>
  <c r="BB42" i="11" s="1"/>
  <c r="AZ41" i="11"/>
  <c r="AW41" i="11"/>
  <c r="AY41" i="11" s="1"/>
  <c r="BC41" i="11" s="1"/>
  <c r="AZ40" i="11"/>
  <c r="AW40" i="11"/>
  <c r="AX40" i="11" s="1"/>
  <c r="BB40" i="11" s="1"/>
  <c r="BB39" i="11"/>
  <c r="AZ39" i="11"/>
  <c r="AY39" i="11"/>
  <c r="BC39" i="11" s="1"/>
  <c r="AX39" i="11"/>
  <c r="AW39" i="11"/>
  <c r="AZ38" i="11"/>
  <c r="AW38" i="11"/>
  <c r="AY38" i="11" s="1"/>
  <c r="BC38" i="11" s="1"/>
  <c r="AZ37" i="11"/>
  <c r="AY37" i="11"/>
  <c r="BC37" i="11" s="1"/>
  <c r="AW37" i="11"/>
  <c r="AX37" i="11" s="1"/>
  <c r="BB37" i="11" s="1"/>
  <c r="AZ36" i="11"/>
  <c r="AW36" i="11"/>
  <c r="AY36" i="11" s="1"/>
  <c r="BC36" i="11" s="1"/>
  <c r="AZ35" i="11"/>
  <c r="AW35" i="11"/>
  <c r="AY35" i="11" s="1"/>
  <c r="BC35" i="11" s="1"/>
  <c r="BC34" i="11"/>
  <c r="AZ34" i="11"/>
  <c r="AY34" i="11"/>
  <c r="AW34" i="11"/>
  <c r="AX34" i="11" s="1"/>
  <c r="BB34" i="11" s="1"/>
  <c r="AZ33" i="11"/>
  <c r="AW33" i="11"/>
  <c r="AY33" i="11" s="1"/>
  <c r="BC33" i="11" s="1"/>
  <c r="AZ32" i="11"/>
  <c r="AW32" i="11"/>
  <c r="AX32" i="11" s="1"/>
  <c r="BB32" i="11" s="1"/>
  <c r="BB31" i="11"/>
  <c r="AZ31" i="11"/>
  <c r="AY31" i="11"/>
  <c r="BC31" i="11" s="1"/>
  <c r="AX31" i="11"/>
  <c r="AW31" i="11"/>
  <c r="AZ30" i="11"/>
  <c r="AW30" i="11"/>
  <c r="AY30" i="11" s="1"/>
  <c r="BC30" i="11" s="1"/>
  <c r="AZ29" i="11"/>
  <c r="AY29" i="11"/>
  <c r="BC29" i="11" s="1"/>
  <c r="AW29" i="11"/>
  <c r="AX29" i="11" s="1"/>
  <c r="BB29" i="11" s="1"/>
  <c r="AZ28" i="11"/>
  <c r="AW28" i="11"/>
  <c r="AY28" i="11" s="1"/>
  <c r="BC28" i="11" s="1"/>
  <c r="AZ27" i="11"/>
  <c r="AW27" i="11"/>
  <c r="AY27" i="11" s="1"/>
  <c r="BC27" i="11" s="1"/>
  <c r="BC26" i="11"/>
  <c r="AZ26" i="11"/>
  <c r="AY26" i="11"/>
  <c r="AW26" i="11"/>
  <c r="AX26" i="11" s="1"/>
  <c r="BB26" i="11" s="1"/>
  <c r="AZ25" i="11"/>
  <c r="AW25" i="11"/>
  <c r="AY25" i="11" s="1"/>
  <c r="BC25" i="11" s="1"/>
  <c r="AZ24" i="11"/>
  <c r="AW24" i="11"/>
  <c r="AX24" i="11" s="1"/>
  <c r="BB24" i="11" s="1"/>
  <c r="AZ23" i="11"/>
  <c r="AW23" i="11"/>
  <c r="AY23" i="11" s="1"/>
  <c r="BC23" i="11" s="1"/>
  <c r="AZ22" i="11"/>
  <c r="AW22" i="11"/>
  <c r="AY22" i="11" s="1"/>
  <c r="BC22" i="11" s="1"/>
  <c r="AZ21" i="11"/>
  <c r="AY21" i="11"/>
  <c r="BC21" i="11" s="1"/>
  <c r="AW21" i="11"/>
  <c r="AX21" i="11" s="1"/>
  <c r="BB21" i="11" s="1"/>
  <c r="AZ20" i="11"/>
  <c r="AW20" i="11"/>
  <c r="AY20" i="11" s="1"/>
  <c r="BC20" i="11" s="1"/>
  <c r="AZ19" i="11"/>
  <c r="AW19" i="11"/>
  <c r="AY19" i="11" s="1"/>
  <c r="BC19" i="11" s="1"/>
  <c r="BC18" i="11"/>
  <c r="BB18" i="11"/>
  <c r="AZ18" i="11"/>
  <c r="AY18" i="11"/>
  <c r="AX18" i="11"/>
  <c r="AW18" i="11"/>
  <c r="AZ17" i="11"/>
  <c r="AW17" i="11"/>
  <c r="AY17" i="11" s="1"/>
  <c r="BC17" i="11" s="1"/>
  <c r="AZ16" i="11"/>
  <c r="AW16" i="11"/>
  <c r="AX16" i="11" s="1"/>
  <c r="BB16" i="11" s="1"/>
  <c r="AZ15" i="11"/>
  <c r="AW15" i="11"/>
  <c r="AY15" i="11" s="1"/>
  <c r="BC15" i="11" s="1"/>
  <c r="AZ14" i="11"/>
  <c r="AW14" i="11"/>
  <c r="AY14" i="11" s="1"/>
  <c r="BC14" i="11" s="1"/>
  <c r="AZ13" i="11"/>
  <c r="AY13" i="11"/>
  <c r="BC13" i="11" s="1"/>
  <c r="AW13" i="11"/>
  <c r="AX13" i="11" s="1"/>
  <c r="BB13" i="11" s="1"/>
  <c r="AZ12" i="11"/>
  <c r="AW12" i="11"/>
  <c r="AY12" i="11" s="1"/>
  <c r="BC12" i="11" s="1"/>
  <c r="AZ11" i="11"/>
  <c r="AW11" i="11"/>
  <c r="AY11" i="11" s="1"/>
  <c r="BC11" i="11" s="1"/>
  <c r="BB10" i="11"/>
  <c r="AZ10" i="11"/>
  <c r="AX10" i="11"/>
  <c r="AW10" i="11"/>
  <c r="AY10" i="11" s="1"/>
  <c r="BC10" i="11" s="1"/>
  <c r="AZ9" i="11"/>
  <c r="AW9" i="11"/>
  <c r="AY9" i="11" s="1"/>
  <c r="BC9" i="11" s="1"/>
  <c r="AZ8" i="11"/>
  <c r="AW8" i="11"/>
  <c r="AY8" i="11" s="1"/>
  <c r="BC8" i="11" s="1"/>
  <c r="AZ7" i="11"/>
  <c r="AW7" i="11"/>
  <c r="AY7" i="11" s="1"/>
  <c r="BC7" i="11" s="1"/>
  <c r="AZ6" i="11"/>
  <c r="AW6" i="11"/>
  <c r="AX6" i="11" s="1"/>
  <c r="BB6" i="11" s="1"/>
  <c r="AZ5" i="11"/>
  <c r="AY5" i="11"/>
  <c r="BC5" i="11" s="1"/>
  <c r="AW5" i="11"/>
  <c r="AX5" i="11" s="1"/>
  <c r="BB5" i="11" s="1"/>
  <c r="AZ4" i="11"/>
  <c r="AW4" i="11"/>
  <c r="AY4" i="11" s="1"/>
  <c r="BC4" i="11" s="1"/>
  <c r="AZ3" i="11"/>
  <c r="AW3" i="11"/>
  <c r="AY3" i="11" s="1"/>
  <c r="BC3" i="11" s="1"/>
  <c r="BC2" i="11"/>
  <c r="BB2" i="11"/>
  <c r="AZ2" i="11"/>
  <c r="AZ101" i="11" s="1"/>
  <c r="AY2" i="11"/>
  <c r="AX2" i="11"/>
  <c r="AW2" i="11"/>
  <c r="AW101" i="11" s="1"/>
  <c r="AY16" i="11" l="1"/>
  <c r="BC16" i="11" s="1"/>
  <c r="AY32" i="11"/>
  <c r="BC32" i="11" s="1"/>
  <c r="AY40" i="11"/>
  <c r="BC40" i="11" s="1"/>
  <c r="AY48" i="11"/>
  <c r="BC48" i="11" s="1"/>
  <c r="AY56" i="11"/>
  <c r="BC56" i="11" s="1"/>
  <c r="AY64" i="11"/>
  <c r="BC64" i="11" s="1"/>
  <c r="AY72" i="11"/>
  <c r="BC72" i="11" s="1"/>
  <c r="AY80" i="11"/>
  <c r="BC80" i="11" s="1"/>
  <c r="AY88" i="11"/>
  <c r="BC88" i="11" s="1"/>
  <c r="AY96" i="11"/>
  <c r="BC96" i="11" s="1"/>
  <c r="AX19" i="11"/>
  <c r="BB19" i="11" s="1"/>
  <c r="AX35" i="11"/>
  <c r="BB35" i="11" s="1"/>
  <c r="AX51" i="11"/>
  <c r="BB51" i="11" s="1"/>
  <c r="AX59" i="11"/>
  <c r="BB59" i="11" s="1"/>
  <c r="AX67" i="11"/>
  <c r="BB67" i="11" s="1"/>
  <c r="AX8" i="11"/>
  <c r="BB8" i="11" s="1"/>
  <c r="AY43" i="11"/>
  <c r="BC43" i="11" s="1"/>
  <c r="AX22" i="11"/>
  <c r="BB22" i="11" s="1"/>
  <c r="AX30" i="11"/>
  <c r="BB30" i="11" s="1"/>
  <c r="AX38" i="11"/>
  <c r="BB38" i="11" s="1"/>
  <c r="AX46" i="11"/>
  <c r="BB46" i="11" s="1"/>
  <c r="AX54" i="11"/>
  <c r="BB54" i="11" s="1"/>
  <c r="AX62" i="11"/>
  <c r="BB62" i="11" s="1"/>
  <c r="AX70" i="11"/>
  <c r="BB70" i="11" s="1"/>
  <c r="AX78" i="11"/>
  <c r="BB78" i="11" s="1"/>
  <c r="AX86" i="11"/>
  <c r="BB86" i="11" s="1"/>
  <c r="AX94" i="11"/>
  <c r="BB94" i="11" s="1"/>
  <c r="AX3" i="11"/>
  <c r="BB3" i="11" s="1"/>
  <c r="BB101" i="11" s="1"/>
  <c r="AY6" i="11"/>
  <c r="BC6" i="11" s="1"/>
  <c r="BC101" i="11" s="1"/>
  <c r="AX14" i="11"/>
  <c r="BB14" i="11" s="1"/>
  <c r="AX9" i="11"/>
  <c r="BB9" i="11" s="1"/>
  <c r="AX17" i="11"/>
  <c r="BB17" i="11" s="1"/>
  <c r="AX25" i="11"/>
  <c r="BB25" i="11" s="1"/>
  <c r="AX33" i="11"/>
  <c r="BB33" i="11" s="1"/>
  <c r="AX41" i="11"/>
  <c r="BB41" i="11" s="1"/>
  <c r="AX49" i="11"/>
  <c r="BB49" i="11" s="1"/>
  <c r="AX57" i="11"/>
  <c r="BB57" i="11" s="1"/>
  <c r="AX65" i="11"/>
  <c r="BB65" i="11" s="1"/>
  <c r="AX73" i="11"/>
  <c r="BB73" i="11" s="1"/>
  <c r="AX81" i="11"/>
  <c r="BB81" i="11" s="1"/>
  <c r="AX89" i="11"/>
  <c r="BB89" i="11" s="1"/>
  <c r="AX97" i="11"/>
  <c r="BB97" i="11" s="1"/>
  <c r="AY24" i="11"/>
  <c r="BC24" i="11" s="1"/>
  <c r="AX11" i="11"/>
  <c r="BB11" i="11" s="1"/>
  <c r="AX4" i="11"/>
  <c r="BB4" i="11" s="1"/>
  <c r="AX12" i="11"/>
  <c r="BB12" i="11" s="1"/>
  <c r="AX20" i="11"/>
  <c r="BB20" i="11" s="1"/>
  <c r="AX28" i="11"/>
  <c r="BB28" i="11" s="1"/>
  <c r="AX36" i="11"/>
  <c r="BB36" i="11" s="1"/>
  <c r="AX44" i="11"/>
  <c r="BB44" i="11" s="1"/>
  <c r="AX52" i="11"/>
  <c r="BB52" i="11" s="1"/>
  <c r="AX60" i="11"/>
  <c r="BB60" i="11" s="1"/>
  <c r="AX68" i="11"/>
  <c r="BB68" i="11" s="1"/>
  <c r="AX76" i="11"/>
  <c r="BB76" i="11" s="1"/>
  <c r="AX84" i="11"/>
  <c r="BB84" i="11" s="1"/>
  <c r="AX92" i="11"/>
  <c r="BB92" i="11" s="1"/>
  <c r="AX7" i="11"/>
  <c r="BB7" i="11" s="1"/>
  <c r="AX15" i="11"/>
  <c r="BB15" i="11" s="1"/>
  <c r="AX23" i="11"/>
  <c r="BB23" i="11" s="1"/>
  <c r="AX87" i="11"/>
  <c r="BB87" i="11" s="1"/>
  <c r="AX95" i="11"/>
  <c r="BB95" i="11" s="1"/>
  <c r="AX98" i="11"/>
  <c r="BB98" i="11" s="1"/>
  <c r="AX27" i="11"/>
  <c r="BB27" i="11" s="1"/>
  <c r="AX101" i="11" l="1"/>
  <c r="AY101" i="11"/>
  <c r="M98" i="4" l="1"/>
  <c r="X98" i="4" s="1"/>
  <c r="AC98" i="4" s="1"/>
  <c r="M19" i="4"/>
  <c r="X19" i="4" s="1"/>
  <c r="AC19" i="4" s="1"/>
  <c r="L287" i="4"/>
  <c r="W287" i="4" s="1"/>
  <c r="AB287" i="4" s="1"/>
  <c r="K287" i="4"/>
  <c r="V287" i="4" s="1"/>
  <c r="AA287" i="4" s="1"/>
  <c r="J79" i="4"/>
  <c r="U79" i="4" s="1"/>
  <c r="Z79" i="4" s="1"/>
  <c r="R3" i="4"/>
  <c r="M189" i="4"/>
  <c r="X189" i="4" s="1"/>
  <c r="AC189" i="4" s="1"/>
  <c r="M190" i="4"/>
  <c r="X190" i="4" s="1"/>
  <c r="AC190" i="4" s="1"/>
  <c r="M191" i="4"/>
  <c r="X191" i="4" s="1"/>
  <c r="AC191" i="4" s="1"/>
  <c r="M193" i="4"/>
  <c r="X193" i="4" s="1"/>
  <c r="AC193" i="4" s="1"/>
  <c r="M194" i="4"/>
  <c r="X194" i="4" s="1"/>
  <c r="AC194" i="4" s="1"/>
  <c r="M195" i="4"/>
  <c r="X195" i="4" s="1"/>
  <c r="AC195" i="4" s="1"/>
  <c r="M196" i="4"/>
  <c r="X196" i="4" s="1"/>
  <c r="AC196" i="4" s="1"/>
  <c r="M197" i="4"/>
  <c r="X197" i="4" s="1"/>
  <c r="AC197" i="4" s="1"/>
  <c r="M198" i="4"/>
  <c r="X198" i="4" s="1"/>
  <c r="AC198" i="4" s="1"/>
  <c r="M199" i="4"/>
  <c r="X199" i="4" s="1"/>
  <c r="AC199" i="4" s="1"/>
  <c r="M200" i="4"/>
  <c r="X200" i="4" s="1"/>
  <c r="AC200" i="4" s="1"/>
  <c r="M201" i="4"/>
  <c r="X201" i="4" s="1"/>
  <c r="AC201" i="4" s="1"/>
  <c r="M202" i="4"/>
  <c r="X202" i="4" s="1"/>
  <c r="AC202" i="4" s="1"/>
  <c r="M203" i="4"/>
  <c r="X203" i="4" s="1"/>
  <c r="AC203" i="4" s="1"/>
  <c r="M204" i="4"/>
  <c r="X204" i="4" s="1"/>
  <c r="AC204" i="4" s="1"/>
  <c r="M205" i="4"/>
  <c r="X205" i="4" s="1"/>
  <c r="AC205" i="4" s="1"/>
  <c r="M207" i="4"/>
  <c r="X207" i="4" s="1"/>
  <c r="AC207" i="4" s="1"/>
  <c r="M208" i="4"/>
  <c r="X208" i="4" s="1"/>
  <c r="AC208" i="4" s="1"/>
  <c r="M209" i="4"/>
  <c r="X209" i="4" s="1"/>
  <c r="AC209" i="4" s="1"/>
  <c r="M210" i="4"/>
  <c r="X210" i="4" s="1"/>
  <c r="AC210" i="4" s="1"/>
  <c r="M211" i="4"/>
  <c r="X211" i="4" s="1"/>
  <c r="AC211" i="4" s="1"/>
  <c r="M212" i="4"/>
  <c r="X212" i="4" s="1"/>
  <c r="AC212" i="4" s="1"/>
  <c r="M213" i="4"/>
  <c r="X213" i="4" s="1"/>
  <c r="AC213" i="4" s="1"/>
  <c r="M214" i="4"/>
  <c r="X214" i="4" s="1"/>
  <c r="AC214" i="4" s="1"/>
  <c r="M216" i="4"/>
  <c r="X216" i="4" s="1"/>
  <c r="AC216" i="4" s="1"/>
  <c r="M217" i="4"/>
  <c r="X217" i="4" s="1"/>
  <c r="AC217" i="4" s="1"/>
  <c r="M218" i="4"/>
  <c r="X218" i="4" s="1"/>
  <c r="AC218" i="4" s="1"/>
  <c r="M219" i="4"/>
  <c r="X219" i="4" s="1"/>
  <c r="AC219" i="4" s="1"/>
  <c r="M220" i="4"/>
  <c r="X220" i="4" s="1"/>
  <c r="AC220" i="4" s="1"/>
  <c r="M221" i="4"/>
  <c r="X221" i="4" s="1"/>
  <c r="AC221" i="4" s="1"/>
  <c r="M222" i="4"/>
  <c r="X222" i="4" s="1"/>
  <c r="AC222" i="4" s="1"/>
  <c r="M223" i="4"/>
  <c r="X223" i="4" s="1"/>
  <c r="AC223" i="4" s="1"/>
  <c r="M224" i="4"/>
  <c r="X224" i="4" s="1"/>
  <c r="AC224" i="4" s="1"/>
  <c r="M226" i="4"/>
  <c r="X226" i="4" s="1"/>
  <c r="AC226" i="4" s="1"/>
  <c r="M228" i="4"/>
  <c r="X228" i="4" s="1"/>
  <c r="AC228" i="4" s="1"/>
  <c r="M229" i="4"/>
  <c r="X229" i="4" s="1"/>
  <c r="AC229" i="4" s="1"/>
  <c r="M230" i="4"/>
  <c r="X230" i="4" s="1"/>
  <c r="AC230" i="4" s="1"/>
  <c r="M231" i="4"/>
  <c r="X231" i="4" s="1"/>
  <c r="AC231" i="4" s="1"/>
  <c r="M232" i="4"/>
  <c r="X232" i="4" s="1"/>
  <c r="AC232" i="4" s="1"/>
  <c r="M233" i="4"/>
  <c r="X233" i="4" s="1"/>
  <c r="AC233" i="4" s="1"/>
  <c r="M234" i="4"/>
  <c r="X234" i="4" s="1"/>
  <c r="AC234" i="4" s="1"/>
  <c r="M235" i="4"/>
  <c r="X235" i="4" s="1"/>
  <c r="AC235" i="4" s="1"/>
  <c r="M236" i="4"/>
  <c r="X236" i="4" s="1"/>
  <c r="AC236" i="4" s="1"/>
  <c r="M237" i="4"/>
  <c r="X237" i="4" s="1"/>
  <c r="AC237" i="4" s="1"/>
  <c r="M238" i="4"/>
  <c r="X238" i="4" s="1"/>
  <c r="AC238" i="4" s="1"/>
  <c r="M239" i="4"/>
  <c r="X239" i="4" s="1"/>
  <c r="AC239" i="4" s="1"/>
  <c r="M240" i="4"/>
  <c r="X240" i="4" s="1"/>
  <c r="AC240" i="4" s="1"/>
  <c r="M241" i="4"/>
  <c r="X241" i="4" s="1"/>
  <c r="AC241" i="4" s="1"/>
  <c r="M242" i="4"/>
  <c r="X242" i="4" s="1"/>
  <c r="AC242" i="4" s="1"/>
  <c r="M243" i="4"/>
  <c r="X243" i="4" s="1"/>
  <c r="AC243" i="4" s="1"/>
  <c r="M244" i="4"/>
  <c r="X244" i="4" s="1"/>
  <c r="AC244" i="4" s="1"/>
  <c r="M245" i="4"/>
  <c r="X245" i="4" s="1"/>
  <c r="AC245" i="4" s="1"/>
  <c r="M246" i="4"/>
  <c r="X246" i="4" s="1"/>
  <c r="AC246" i="4" s="1"/>
  <c r="M247" i="4"/>
  <c r="X247" i="4" s="1"/>
  <c r="AC247" i="4" s="1"/>
  <c r="M248" i="4"/>
  <c r="X248" i="4" s="1"/>
  <c r="AC248" i="4" s="1"/>
  <c r="M249" i="4"/>
  <c r="X249" i="4" s="1"/>
  <c r="AC249" i="4" s="1"/>
  <c r="M250" i="4"/>
  <c r="X250" i="4" s="1"/>
  <c r="AC250" i="4" s="1"/>
  <c r="M251" i="4"/>
  <c r="X251" i="4" s="1"/>
  <c r="AC251" i="4" s="1"/>
  <c r="M252" i="4"/>
  <c r="X252" i="4" s="1"/>
  <c r="AC252" i="4" s="1"/>
  <c r="M253" i="4"/>
  <c r="X253" i="4" s="1"/>
  <c r="AC253" i="4" s="1"/>
  <c r="M254" i="4"/>
  <c r="X254" i="4" s="1"/>
  <c r="AC254" i="4" s="1"/>
  <c r="M255" i="4"/>
  <c r="X255" i="4" s="1"/>
  <c r="AC255" i="4" s="1"/>
  <c r="M257" i="4"/>
  <c r="X257" i="4" s="1"/>
  <c r="AC257" i="4" s="1"/>
  <c r="M258" i="4"/>
  <c r="X258" i="4" s="1"/>
  <c r="AC258" i="4" s="1"/>
  <c r="M260" i="4"/>
  <c r="X260" i="4" s="1"/>
  <c r="AC260" i="4" s="1"/>
  <c r="M262" i="4"/>
  <c r="X262" i="4" s="1"/>
  <c r="AC262" i="4" s="1"/>
  <c r="M263" i="4"/>
  <c r="X263" i="4" s="1"/>
  <c r="AC263" i="4" s="1"/>
  <c r="M264" i="4"/>
  <c r="X264" i="4" s="1"/>
  <c r="AC264" i="4" s="1"/>
  <c r="M265" i="4"/>
  <c r="X265" i="4" s="1"/>
  <c r="AC265" i="4" s="1"/>
  <c r="M266" i="4"/>
  <c r="X266" i="4" s="1"/>
  <c r="AC266" i="4" s="1"/>
  <c r="M269" i="4"/>
  <c r="X269" i="4" s="1"/>
  <c r="AC269" i="4" s="1"/>
  <c r="M271" i="4"/>
  <c r="X271" i="4" s="1"/>
  <c r="AC271" i="4" s="1"/>
  <c r="M273" i="4"/>
  <c r="X273" i="4" s="1"/>
  <c r="AC273" i="4" s="1"/>
  <c r="M274" i="4"/>
  <c r="X274" i="4" s="1"/>
  <c r="AC274" i="4" s="1"/>
  <c r="M275" i="4"/>
  <c r="X275" i="4" s="1"/>
  <c r="AC275" i="4" s="1"/>
  <c r="M276" i="4"/>
  <c r="X276" i="4" s="1"/>
  <c r="AC276" i="4" s="1"/>
  <c r="M277" i="4"/>
  <c r="X277" i="4" s="1"/>
  <c r="AC277" i="4" s="1"/>
  <c r="M278" i="4"/>
  <c r="X278" i="4" s="1"/>
  <c r="AC278" i="4" s="1"/>
  <c r="M279" i="4"/>
  <c r="X279" i="4" s="1"/>
  <c r="AC279" i="4" s="1"/>
  <c r="M281" i="4"/>
  <c r="X281" i="4" s="1"/>
  <c r="AC281" i="4" s="1"/>
  <c r="M282" i="4"/>
  <c r="X282" i="4" s="1"/>
  <c r="AC282" i="4" s="1"/>
  <c r="M284" i="4"/>
  <c r="X284" i="4" s="1"/>
  <c r="AC284" i="4" s="1"/>
  <c r="M285" i="4"/>
  <c r="X285" i="4" s="1"/>
  <c r="AC285" i="4" s="1"/>
  <c r="M286" i="4"/>
  <c r="X286" i="4" s="1"/>
  <c r="AC286" i="4" s="1"/>
  <c r="M288" i="4"/>
  <c r="X288" i="4" s="1"/>
  <c r="AC288" i="4" s="1"/>
  <c r="M289" i="4"/>
  <c r="X289" i="4" s="1"/>
  <c r="AC289" i="4" s="1"/>
  <c r="M290" i="4"/>
  <c r="X290" i="4" s="1"/>
  <c r="AC290" i="4" s="1"/>
  <c r="M291" i="4"/>
  <c r="X291" i="4" s="1"/>
  <c r="AC291" i="4" s="1"/>
  <c r="M292" i="4"/>
  <c r="X292" i="4" s="1"/>
  <c r="AC292" i="4" s="1"/>
  <c r="M293" i="4"/>
  <c r="X293" i="4" s="1"/>
  <c r="AC293" i="4" s="1"/>
  <c r="M294" i="4"/>
  <c r="X294" i="4" s="1"/>
  <c r="AC294" i="4" s="1"/>
  <c r="M295" i="4"/>
  <c r="X295" i="4" s="1"/>
  <c r="AC295" i="4" s="1"/>
  <c r="M297" i="4"/>
  <c r="X297" i="4" s="1"/>
  <c r="AC297" i="4" s="1"/>
  <c r="M298" i="4"/>
  <c r="X298" i="4" s="1"/>
  <c r="AC298" i="4" s="1"/>
  <c r="M299" i="4"/>
  <c r="X299" i="4" s="1"/>
  <c r="AC299" i="4" s="1"/>
  <c r="M300" i="4"/>
  <c r="X300" i="4" s="1"/>
  <c r="AC300" i="4" s="1"/>
  <c r="M301" i="4"/>
  <c r="X301" i="4" s="1"/>
  <c r="AC301" i="4" s="1"/>
  <c r="M302" i="4"/>
  <c r="X302" i="4" s="1"/>
  <c r="AC302" i="4" s="1"/>
  <c r="M303" i="4"/>
  <c r="X303" i="4" s="1"/>
  <c r="AC303" i="4" s="1"/>
  <c r="M304" i="4"/>
  <c r="X304" i="4" s="1"/>
  <c r="AC304" i="4" s="1"/>
  <c r="M305" i="4"/>
  <c r="X305" i="4" s="1"/>
  <c r="AC305" i="4" s="1"/>
  <c r="M307" i="4"/>
  <c r="X307" i="4" s="1"/>
  <c r="AC307" i="4" s="1"/>
  <c r="M309" i="4"/>
  <c r="X309" i="4" s="1"/>
  <c r="AC309" i="4" s="1"/>
  <c r="M310" i="4"/>
  <c r="X310" i="4" s="1"/>
  <c r="AC310" i="4" s="1"/>
  <c r="M311" i="4"/>
  <c r="X311" i="4" s="1"/>
  <c r="AC311" i="4" s="1"/>
  <c r="M312" i="4"/>
  <c r="X312" i="4" s="1"/>
  <c r="AC312" i="4" s="1"/>
  <c r="M313" i="4"/>
  <c r="X313" i="4" s="1"/>
  <c r="AC313" i="4" s="1"/>
  <c r="M314" i="4"/>
  <c r="X314" i="4" s="1"/>
  <c r="AC314" i="4" s="1"/>
  <c r="M315" i="4"/>
  <c r="X315" i="4" s="1"/>
  <c r="AC315" i="4" s="1"/>
  <c r="M317" i="4"/>
  <c r="X317" i="4" s="1"/>
  <c r="AC317" i="4" s="1"/>
  <c r="M318" i="4"/>
  <c r="X318" i="4" s="1"/>
  <c r="AC318" i="4" s="1"/>
  <c r="M319" i="4"/>
  <c r="X319" i="4" s="1"/>
  <c r="AC319" i="4" s="1"/>
  <c r="M320" i="4"/>
  <c r="X320" i="4" s="1"/>
  <c r="AC320" i="4" s="1"/>
  <c r="M321" i="4"/>
  <c r="X321" i="4" s="1"/>
  <c r="AC321" i="4" s="1"/>
  <c r="M322" i="4"/>
  <c r="X322" i="4" s="1"/>
  <c r="AC322" i="4" s="1"/>
  <c r="M324" i="4"/>
  <c r="X324" i="4" s="1"/>
  <c r="AC324" i="4" s="1"/>
  <c r="M325" i="4"/>
  <c r="X325" i="4" s="1"/>
  <c r="AC325" i="4" s="1"/>
  <c r="M328" i="4"/>
  <c r="X328" i="4" s="1"/>
  <c r="AC328" i="4" s="1"/>
  <c r="M329" i="4"/>
  <c r="X329" i="4" s="1"/>
  <c r="AC329" i="4" s="1"/>
  <c r="M330" i="4"/>
  <c r="X330" i="4" s="1"/>
  <c r="AC330" i="4" s="1"/>
  <c r="M331" i="4"/>
  <c r="X331" i="4" s="1"/>
  <c r="AC331" i="4" s="1"/>
  <c r="M332" i="4"/>
  <c r="X332" i="4" s="1"/>
  <c r="AC332" i="4" s="1"/>
  <c r="M333" i="4"/>
  <c r="X333" i="4" s="1"/>
  <c r="AC333" i="4" s="1"/>
  <c r="M334" i="4"/>
  <c r="X334" i="4" s="1"/>
  <c r="AC334" i="4" s="1"/>
  <c r="M335" i="4"/>
  <c r="X335" i="4" s="1"/>
  <c r="AC335" i="4" s="1"/>
  <c r="M336" i="4"/>
  <c r="X336" i="4" s="1"/>
  <c r="AC336" i="4" s="1"/>
  <c r="M337" i="4"/>
  <c r="X337" i="4" s="1"/>
  <c r="AC337" i="4" s="1"/>
  <c r="M338" i="4"/>
  <c r="X338" i="4" s="1"/>
  <c r="AC338" i="4" s="1"/>
  <c r="M339" i="4"/>
  <c r="X339" i="4" s="1"/>
  <c r="AC339" i="4" s="1"/>
  <c r="M340" i="4"/>
  <c r="X340" i="4" s="1"/>
  <c r="AC340" i="4" s="1"/>
  <c r="M341" i="4"/>
  <c r="X341" i="4" s="1"/>
  <c r="AC341" i="4" s="1"/>
  <c r="M342" i="4"/>
  <c r="X342" i="4" s="1"/>
  <c r="AC342" i="4" s="1"/>
  <c r="M343" i="4"/>
  <c r="X343" i="4" s="1"/>
  <c r="AC343" i="4" s="1"/>
  <c r="M345" i="4"/>
  <c r="X345" i="4" s="1"/>
  <c r="AC345" i="4" s="1"/>
  <c r="M346" i="4"/>
  <c r="X346" i="4" s="1"/>
  <c r="AC346" i="4" s="1"/>
  <c r="M347" i="4"/>
  <c r="X347" i="4" s="1"/>
  <c r="AC347" i="4" s="1"/>
  <c r="M348" i="4"/>
  <c r="X348" i="4" s="1"/>
  <c r="AC348" i="4" s="1"/>
  <c r="M349" i="4"/>
  <c r="X349" i="4" s="1"/>
  <c r="AC349" i="4" s="1"/>
  <c r="M350" i="4"/>
  <c r="X350" i="4" s="1"/>
  <c r="AC350" i="4" s="1"/>
  <c r="M351" i="4"/>
  <c r="X351" i="4" s="1"/>
  <c r="AC351" i="4" s="1"/>
  <c r="M353" i="4"/>
  <c r="X353" i="4" s="1"/>
  <c r="AC353" i="4" s="1"/>
  <c r="M354" i="4"/>
  <c r="X354" i="4" s="1"/>
  <c r="AC354" i="4" s="1"/>
  <c r="M355" i="4"/>
  <c r="X355" i="4" s="1"/>
  <c r="AC355" i="4" s="1"/>
  <c r="M356" i="4"/>
  <c r="X356" i="4" s="1"/>
  <c r="AC356" i="4" s="1"/>
  <c r="M357" i="4"/>
  <c r="X357" i="4" s="1"/>
  <c r="AC357" i="4" s="1"/>
  <c r="M358" i="4"/>
  <c r="X358" i="4" s="1"/>
  <c r="AC358" i="4" s="1"/>
  <c r="M359" i="4"/>
  <c r="X359" i="4" s="1"/>
  <c r="AC359" i="4" s="1"/>
  <c r="M360" i="4"/>
  <c r="X360" i="4" s="1"/>
  <c r="AC360" i="4" s="1"/>
  <c r="M361" i="4"/>
  <c r="X361" i="4" s="1"/>
  <c r="AC361" i="4" s="1"/>
  <c r="M362" i="4"/>
  <c r="X362" i="4" s="1"/>
  <c r="AC362" i="4" s="1"/>
  <c r="M363" i="4"/>
  <c r="X363" i="4" s="1"/>
  <c r="AC363" i="4" s="1"/>
  <c r="M364" i="4"/>
  <c r="X364" i="4" s="1"/>
  <c r="AC364" i="4" s="1"/>
  <c r="M365" i="4"/>
  <c r="X365" i="4" s="1"/>
  <c r="AC365" i="4" s="1"/>
  <c r="M366" i="4"/>
  <c r="X366" i="4" s="1"/>
  <c r="AC366" i="4" s="1"/>
  <c r="M367" i="4"/>
  <c r="X367" i="4" s="1"/>
  <c r="AC367" i="4" s="1"/>
  <c r="M368" i="4"/>
  <c r="X368" i="4" s="1"/>
  <c r="AC368" i="4" s="1"/>
  <c r="M369" i="4"/>
  <c r="X369" i="4" s="1"/>
  <c r="AC369" i="4" s="1"/>
  <c r="M370" i="4"/>
  <c r="X370" i="4" s="1"/>
  <c r="AC370" i="4" s="1"/>
  <c r="M371" i="4"/>
  <c r="X371" i="4" s="1"/>
  <c r="AC371" i="4" s="1"/>
  <c r="M372" i="4"/>
  <c r="X372" i="4" s="1"/>
  <c r="AC372" i="4" s="1"/>
  <c r="M374" i="4"/>
  <c r="X374" i="4" s="1"/>
  <c r="AC374" i="4" s="1"/>
  <c r="M375" i="4"/>
  <c r="X375" i="4" s="1"/>
  <c r="AC375" i="4" s="1"/>
  <c r="M376" i="4"/>
  <c r="X376" i="4" s="1"/>
  <c r="AC376" i="4" s="1"/>
  <c r="M377" i="4"/>
  <c r="X377" i="4" s="1"/>
  <c r="AC377" i="4" s="1"/>
  <c r="M378" i="4"/>
  <c r="X378" i="4" s="1"/>
  <c r="AC378" i="4" s="1"/>
  <c r="M379" i="4"/>
  <c r="X379" i="4" s="1"/>
  <c r="AC379" i="4" s="1"/>
  <c r="M380" i="4"/>
  <c r="X380" i="4" s="1"/>
  <c r="AC380" i="4" s="1"/>
  <c r="M381" i="4"/>
  <c r="X381" i="4" s="1"/>
  <c r="AC381" i="4" s="1"/>
  <c r="M382" i="4"/>
  <c r="X382" i="4" s="1"/>
  <c r="AC382" i="4" s="1"/>
  <c r="M383" i="4"/>
  <c r="X383" i="4" s="1"/>
  <c r="AC383" i="4" s="1"/>
  <c r="M384" i="4"/>
  <c r="X384" i="4" s="1"/>
  <c r="AC384" i="4" s="1"/>
  <c r="M385" i="4"/>
  <c r="X385" i="4" s="1"/>
  <c r="AC385" i="4" s="1"/>
  <c r="M386" i="4"/>
  <c r="X386" i="4" s="1"/>
  <c r="AC386" i="4" s="1"/>
  <c r="M387" i="4"/>
  <c r="X387" i="4" s="1"/>
  <c r="AC387" i="4" s="1"/>
  <c r="M388" i="4"/>
  <c r="X388" i="4" s="1"/>
  <c r="AC388" i="4" s="1"/>
  <c r="M389" i="4"/>
  <c r="X389" i="4" s="1"/>
  <c r="AC389" i="4" s="1"/>
  <c r="M390" i="4"/>
  <c r="X390" i="4" s="1"/>
  <c r="AC390" i="4" s="1"/>
  <c r="M391" i="4"/>
  <c r="X391" i="4" s="1"/>
  <c r="AC391" i="4" s="1"/>
  <c r="M392" i="4"/>
  <c r="X392" i="4" s="1"/>
  <c r="AC392" i="4" s="1"/>
  <c r="M393" i="4"/>
  <c r="X393" i="4" s="1"/>
  <c r="AC393" i="4" s="1"/>
  <c r="M395" i="4"/>
  <c r="X395" i="4" s="1"/>
  <c r="AC395" i="4" s="1"/>
  <c r="M396" i="4"/>
  <c r="X396" i="4" s="1"/>
  <c r="AC396" i="4" s="1"/>
  <c r="M397" i="4"/>
  <c r="X397" i="4" s="1"/>
  <c r="AC397" i="4" s="1"/>
  <c r="M398" i="4"/>
  <c r="X398" i="4" s="1"/>
  <c r="AC398" i="4" s="1"/>
  <c r="M400" i="4"/>
  <c r="X400" i="4" s="1"/>
  <c r="AC400" i="4" s="1"/>
  <c r="M401" i="4"/>
  <c r="X401" i="4" s="1"/>
  <c r="AC401" i="4" s="1"/>
  <c r="M402" i="4"/>
  <c r="X402" i="4" s="1"/>
  <c r="AC402" i="4" s="1"/>
  <c r="M403" i="4"/>
  <c r="X403" i="4" s="1"/>
  <c r="AC403" i="4" s="1"/>
  <c r="M404" i="4"/>
  <c r="X404" i="4" s="1"/>
  <c r="AC404" i="4" s="1"/>
  <c r="M405" i="4"/>
  <c r="X405" i="4" s="1"/>
  <c r="AC405" i="4" s="1"/>
  <c r="M406" i="4"/>
  <c r="X406" i="4" s="1"/>
  <c r="AC406" i="4" s="1"/>
  <c r="M407" i="4"/>
  <c r="X407" i="4" s="1"/>
  <c r="AC407" i="4" s="1"/>
  <c r="M408" i="4"/>
  <c r="X408" i="4" s="1"/>
  <c r="AC408" i="4" s="1"/>
  <c r="M409" i="4"/>
  <c r="X409" i="4" s="1"/>
  <c r="AC409" i="4" s="1"/>
  <c r="M410" i="4"/>
  <c r="X410" i="4" s="1"/>
  <c r="AC410" i="4" s="1"/>
  <c r="M412" i="4"/>
  <c r="X412" i="4" s="1"/>
  <c r="AC412" i="4" s="1"/>
  <c r="M413" i="4"/>
  <c r="X413" i="4" s="1"/>
  <c r="AC413" i="4" s="1"/>
  <c r="M414" i="4"/>
  <c r="X414" i="4" s="1"/>
  <c r="AC414" i="4" s="1"/>
  <c r="M415" i="4"/>
  <c r="X415" i="4" s="1"/>
  <c r="AC415" i="4" s="1"/>
  <c r="M417" i="4"/>
  <c r="X417" i="4" s="1"/>
  <c r="AC417" i="4" s="1"/>
  <c r="M418" i="4"/>
  <c r="X418" i="4" s="1"/>
  <c r="AC418" i="4" s="1"/>
  <c r="M419" i="4"/>
  <c r="X419" i="4" s="1"/>
  <c r="AC419" i="4" s="1"/>
  <c r="M420" i="4"/>
  <c r="X420" i="4" s="1"/>
  <c r="AC420" i="4" s="1"/>
  <c r="M421" i="4"/>
  <c r="X421" i="4" s="1"/>
  <c r="AC421" i="4" s="1"/>
  <c r="M422" i="4"/>
  <c r="X422" i="4" s="1"/>
  <c r="AC422" i="4" s="1"/>
  <c r="M423" i="4"/>
  <c r="X423" i="4" s="1"/>
  <c r="AC423" i="4" s="1"/>
  <c r="M424" i="4"/>
  <c r="X424" i="4" s="1"/>
  <c r="AC424" i="4" s="1"/>
  <c r="M425" i="4"/>
  <c r="X425" i="4" s="1"/>
  <c r="AC425" i="4" s="1"/>
  <c r="M426" i="4"/>
  <c r="X426" i="4" s="1"/>
  <c r="AC426" i="4" s="1"/>
  <c r="M429" i="4"/>
  <c r="X429" i="4" s="1"/>
  <c r="AC429" i="4" s="1"/>
  <c r="M430" i="4"/>
  <c r="X430" i="4" s="1"/>
  <c r="AC430" i="4" s="1"/>
  <c r="M431" i="4"/>
  <c r="X431" i="4" s="1"/>
  <c r="AC431" i="4" s="1"/>
  <c r="M432" i="4"/>
  <c r="X432" i="4" s="1"/>
  <c r="AC432" i="4" s="1"/>
  <c r="M434" i="4"/>
  <c r="X434" i="4" s="1"/>
  <c r="AC434" i="4" s="1"/>
  <c r="M436" i="4"/>
  <c r="X436" i="4" s="1"/>
  <c r="AC436" i="4" s="1"/>
  <c r="M437" i="4"/>
  <c r="X437" i="4" s="1"/>
  <c r="AC437" i="4" s="1"/>
  <c r="M438" i="4"/>
  <c r="X438" i="4" s="1"/>
  <c r="AC438" i="4" s="1"/>
  <c r="M441" i="4"/>
  <c r="X441" i="4" s="1"/>
  <c r="AC441" i="4" s="1"/>
  <c r="M442" i="4"/>
  <c r="X442" i="4" s="1"/>
  <c r="AC442" i="4" s="1"/>
  <c r="M443" i="4"/>
  <c r="X443" i="4" s="1"/>
  <c r="AC443" i="4" s="1"/>
  <c r="M445" i="4"/>
  <c r="X445" i="4" s="1"/>
  <c r="AC445" i="4" s="1"/>
  <c r="M446" i="4"/>
  <c r="X446" i="4" s="1"/>
  <c r="AC446" i="4" s="1"/>
  <c r="M447" i="4"/>
  <c r="X447" i="4" s="1"/>
  <c r="AC447" i="4" s="1"/>
  <c r="M448" i="4"/>
  <c r="X448" i="4" s="1"/>
  <c r="AC448" i="4" s="1"/>
  <c r="M449" i="4"/>
  <c r="X449" i="4" s="1"/>
  <c r="AC449" i="4" s="1"/>
  <c r="M450" i="4"/>
  <c r="X450" i="4" s="1"/>
  <c r="AC450" i="4" s="1"/>
  <c r="M451" i="4"/>
  <c r="X451" i="4" s="1"/>
  <c r="AC451" i="4" s="1"/>
  <c r="M452" i="4"/>
  <c r="X452" i="4" s="1"/>
  <c r="AC452" i="4" s="1"/>
  <c r="M453" i="4"/>
  <c r="X453" i="4" s="1"/>
  <c r="AC453" i="4" s="1"/>
  <c r="M454" i="4"/>
  <c r="X454" i="4" s="1"/>
  <c r="AC454" i="4" s="1"/>
  <c r="M456" i="4"/>
  <c r="X456" i="4" s="1"/>
  <c r="AC456" i="4" s="1"/>
  <c r="M457" i="4"/>
  <c r="X457" i="4" s="1"/>
  <c r="AC457" i="4" s="1"/>
  <c r="M458" i="4"/>
  <c r="X458" i="4" s="1"/>
  <c r="AC458" i="4" s="1"/>
  <c r="M459" i="4"/>
  <c r="X459" i="4" s="1"/>
  <c r="AC459" i="4" s="1"/>
  <c r="M460" i="4"/>
  <c r="X460" i="4" s="1"/>
  <c r="AC460" i="4" s="1"/>
  <c r="M461" i="4"/>
  <c r="X461" i="4" s="1"/>
  <c r="AC461" i="4" s="1"/>
  <c r="M462" i="4"/>
  <c r="X462" i="4" s="1"/>
  <c r="AC462" i="4" s="1"/>
  <c r="M464" i="4"/>
  <c r="X467" i="4" s="1"/>
  <c r="X470" i="4" s="1"/>
  <c r="M188" i="4"/>
  <c r="X188" i="4" s="1"/>
  <c r="AC188" i="4" s="1"/>
  <c r="M39" i="4"/>
  <c r="X39" i="4" s="1"/>
  <c r="AC39" i="4" s="1"/>
  <c r="M40" i="4"/>
  <c r="X40" i="4" s="1"/>
  <c r="AC40" i="4" s="1"/>
  <c r="M41" i="4"/>
  <c r="X41" i="4" s="1"/>
  <c r="AC41" i="4" s="1"/>
  <c r="M42" i="4"/>
  <c r="X42" i="4" s="1"/>
  <c r="AC42" i="4" s="1"/>
  <c r="M43" i="4"/>
  <c r="X43" i="4" s="1"/>
  <c r="AC43" i="4" s="1"/>
  <c r="M44" i="4"/>
  <c r="X44" i="4" s="1"/>
  <c r="AC44" i="4" s="1"/>
  <c r="M45" i="4"/>
  <c r="X45" i="4" s="1"/>
  <c r="AC45" i="4" s="1"/>
  <c r="M46" i="4"/>
  <c r="X46" i="4" s="1"/>
  <c r="AC46" i="4" s="1"/>
  <c r="M47" i="4"/>
  <c r="X47" i="4" s="1"/>
  <c r="AC47" i="4" s="1"/>
  <c r="M48" i="4"/>
  <c r="X48" i="4" s="1"/>
  <c r="AC48" i="4" s="1"/>
  <c r="M49" i="4"/>
  <c r="X49" i="4" s="1"/>
  <c r="AC49" i="4" s="1"/>
  <c r="M50" i="4"/>
  <c r="X50" i="4" s="1"/>
  <c r="AC50" i="4" s="1"/>
  <c r="M51" i="4"/>
  <c r="X51" i="4" s="1"/>
  <c r="AC51" i="4" s="1"/>
  <c r="M52" i="4"/>
  <c r="X52" i="4" s="1"/>
  <c r="AC52" i="4" s="1"/>
  <c r="M53" i="4"/>
  <c r="X53" i="4" s="1"/>
  <c r="AC53" i="4" s="1"/>
  <c r="M54" i="4"/>
  <c r="X54" i="4" s="1"/>
  <c r="AC54" i="4" s="1"/>
  <c r="M55" i="4"/>
  <c r="X55" i="4" s="1"/>
  <c r="AC55" i="4" s="1"/>
  <c r="M56" i="4"/>
  <c r="X56" i="4" s="1"/>
  <c r="AC56" i="4" s="1"/>
  <c r="M57" i="4"/>
  <c r="X57" i="4" s="1"/>
  <c r="AC57" i="4" s="1"/>
  <c r="M58" i="4"/>
  <c r="X58" i="4" s="1"/>
  <c r="AC58" i="4" s="1"/>
  <c r="M59" i="4"/>
  <c r="X59" i="4" s="1"/>
  <c r="AC59" i="4" s="1"/>
  <c r="M61" i="4"/>
  <c r="X61" i="4" s="1"/>
  <c r="AC61" i="4" s="1"/>
  <c r="M62" i="4"/>
  <c r="X62" i="4" s="1"/>
  <c r="AC62" i="4" s="1"/>
  <c r="M63" i="4"/>
  <c r="X63" i="4" s="1"/>
  <c r="AC63" i="4" s="1"/>
  <c r="M64" i="4"/>
  <c r="X64" i="4" s="1"/>
  <c r="AC64" i="4" s="1"/>
  <c r="M65" i="4"/>
  <c r="X65" i="4" s="1"/>
  <c r="AC65" i="4" s="1"/>
  <c r="M66" i="4"/>
  <c r="X66" i="4" s="1"/>
  <c r="AC66" i="4" s="1"/>
  <c r="M67" i="4"/>
  <c r="X67" i="4" s="1"/>
  <c r="AC67" i="4" s="1"/>
  <c r="M69" i="4"/>
  <c r="X69" i="4" s="1"/>
  <c r="AC69" i="4" s="1"/>
  <c r="M70" i="4"/>
  <c r="X70" i="4" s="1"/>
  <c r="AC70" i="4" s="1"/>
  <c r="M71" i="4"/>
  <c r="X71" i="4" s="1"/>
  <c r="AC71" i="4" s="1"/>
  <c r="M72" i="4"/>
  <c r="X72" i="4" s="1"/>
  <c r="AC72" i="4" s="1"/>
  <c r="M73" i="4"/>
  <c r="X73" i="4" s="1"/>
  <c r="AC73" i="4" s="1"/>
  <c r="M75" i="4"/>
  <c r="X75" i="4" s="1"/>
  <c r="AC75" i="4" s="1"/>
  <c r="M76" i="4"/>
  <c r="X76" i="4" s="1"/>
  <c r="AC76" i="4" s="1"/>
  <c r="M77" i="4"/>
  <c r="X77" i="4" s="1"/>
  <c r="AC77" i="4" s="1"/>
  <c r="M78" i="4"/>
  <c r="X78" i="4" s="1"/>
  <c r="AC78" i="4" s="1"/>
  <c r="M80" i="4"/>
  <c r="X80" i="4" s="1"/>
  <c r="AC80" i="4" s="1"/>
  <c r="M81" i="4"/>
  <c r="X81" i="4" s="1"/>
  <c r="AC81" i="4" s="1"/>
  <c r="M82" i="4"/>
  <c r="X82" i="4" s="1"/>
  <c r="AC82" i="4" s="1"/>
  <c r="M83" i="4"/>
  <c r="X83" i="4" s="1"/>
  <c r="AC83" i="4" s="1"/>
  <c r="M84" i="4"/>
  <c r="X84" i="4" s="1"/>
  <c r="AC84" i="4" s="1"/>
  <c r="M85" i="4"/>
  <c r="X85" i="4" s="1"/>
  <c r="AC85" i="4" s="1"/>
  <c r="M86" i="4"/>
  <c r="X86" i="4" s="1"/>
  <c r="AC86" i="4" s="1"/>
  <c r="M87" i="4"/>
  <c r="X87" i="4" s="1"/>
  <c r="AC87" i="4" s="1"/>
  <c r="M88" i="4"/>
  <c r="X88" i="4" s="1"/>
  <c r="AC88" i="4" s="1"/>
  <c r="M89" i="4"/>
  <c r="X89" i="4" s="1"/>
  <c r="AC89" i="4" s="1"/>
  <c r="M90" i="4"/>
  <c r="X90" i="4" s="1"/>
  <c r="AC90" i="4" s="1"/>
  <c r="M91" i="4"/>
  <c r="X91" i="4" s="1"/>
  <c r="AC91" i="4" s="1"/>
  <c r="M92" i="4"/>
  <c r="X92" i="4" s="1"/>
  <c r="AC92" i="4" s="1"/>
  <c r="M93" i="4"/>
  <c r="X93" i="4" s="1"/>
  <c r="AC93" i="4" s="1"/>
  <c r="M94" i="4"/>
  <c r="X94" i="4" s="1"/>
  <c r="AC94" i="4" s="1"/>
  <c r="M96" i="4"/>
  <c r="X96" i="4" s="1"/>
  <c r="AC96" i="4" s="1"/>
  <c r="M97" i="4"/>
  <c r="X97" i="4" s="1"/>
  <c r="AC97" i="4" s="1"/>
  <c r="M99" i="4"/>
  <c r="X99" i="4" s="1"/>
  <c r="AC99" i="4" s="1"/>
  <c r="M100" i="4"/>
  <c r="X100" i="4" s="1"/>
  <c r="AC100" i="4" s="1"/>
  <c r="M101" i="4"/>
  <c r="X101" i="4" s="1"/>
  <c r="AC101" i="4" s="1"/>
  <c r="M104" i="4"/>
  <c r="X104" i="4" s="1"/>
  <c r="AC104" i="4" s="1"/>
  <c r="M105" i="4"/>
  <c r="X105" i="4" s="1"/>
  <c r="AC105" i="4" s="1"/>
  <c r="M106" i="4"/>
  <c r="X106" i="4" s="1"/>
  <c r="AC106" i="4" s="1"/>
  <c r="M107" i="4"/>
  <c r="X107" i="4" s="1"/>
  <c r="AC107" i="4" s="1"/>
  <c r="M108" i="4"/>
  <c r="X108" i="4" s="1"/>
  <c r="AC108" i="4" s="1"/>
  <c r="M109" i="4"/>
  <c r="X109" i="4" s="1"/>
  <c r="AC109" i="4" s="1"/>
  <c r="M110" i="4"/>
  <c r="X110" i="4" s="1"/>
  <c r="AC110" i="4" s="1"/>
  <c r="M112" i="4"/>
  <c r="X112" i="4" s="1"/>
  <c r="AC112" i="4" s="1"/>
  <c r="M113" i="4"/>
  <c r="X113" i="4" s="1"/>
  <c r="AC113" i="4" s="1"/>
  <c r="M114" i="4"/>
  <c r="X114" i="4" s="1"/>
  <c r="AC114" i="4" s="1"/>
  <c r="M115" i="4"/>
  <c r="X115" i="4" s="1"/>
  <c r="AC115" i="4" s="1"/>
  <c r="M116" i="4"/>
  <c r="X116" i="4" s="1"/>
  <c r="AC116" i="4" s="1"/>
  <c r="M117" i="4"/>
  <c r="X117" i="4" s="1"/>
  <c r="AC117" i="4" s="1"/>
  <c r="M119" i="4"/>
  <c r="X119" i="4" s="1"/>
  <c r="AC119" i="4" s="1"/>
  <c r="M120" i="4"/>
  <c r="X120" i="4" s="1"/>
  <c r="AC120" i="4" s="1"/>
  <c r="M121" i="4"/>
  <c r="X121" i="4" s="1"/>
  <c r="AC121" i="4" s="1"/>
  <c r="M122" i="4"/>
  <c r="X122" i="4" s="1"/>
  <c r="AC122" i="4" s="1"/>
  <c r="M123" i="4"/>
  <c r="X123" i="4" s="1"/>
  <c r="AC123" i="4" s="1"/>
  <c r="M124" i="4"/>
  <c r="X124" i="4" s="1"/>
  <c r="AC124" i="4" s="1"/>
  <c r="M126" i="4"/>
  <c r="X126" i="4" s="1"/>
  <c r="AC126" i="4" s="1"/>
  <c r="M127" i="4"/>
  <c r="X127" i="4" s="1"/>
  <c r="AC127" i="4" s="1"/>
  <c r="M128" i="4"/>
  <c r="X128" i="4" s="1"/>
  <c r="AC128" i="4" s="1"/>
  <c r="M129" i="4"/>
  <c r="X129" i="4" s="1"/>
  <c r="AC129" i="4" s="1"/>
  <c r="M131" i="4"/>
  <c r="X131" i="4" s="1"/>
  <c r="AC131" i="4" s="1"/>
  <c r="M132" i="4"/>
  <c r="X132" i="4" s="1"/>
  <c r="AC132" i="4" s="1"/>
  <c r="M133" i="4"/>
  <c r="X133" i="4" s="1"/>
  <c r="AC133" i="4" s="1"/>
  <c r="M134" i="4"/>
  <c r="X134" i="4" s="1"/>
  <c r="AC134" i="4" s="1"/>
  <c r="M135" i="4"/>
  <c r="X135" i="4" s="1"/>
  <c r="AC135" i="4" s="1"/>
  <c r="M136" i="4"/>
  <c r="X136" i="4" s="1"/>
  <c r="AC136" i="4" s="1"/>
  <c r="M137" i="4"/>
  <c r="X137" i="4" s="1"/>
  <c r="AC137" i="4" s="1"/>
  <c r="M138" i="4"/>
  <c r="X138" i="4" s="1"/>
  <c r="AC138" i="4" s="1"/>
  <c r="M139" i="4"/>
  <c r="X139" i="4" s="1"/>
  <c r="AC139" i="4" s="1"/>
  <c r="M140" i="4"/>
  <c r="X140" i="4" s="1"/>
  <c r="AC140" i="4" s="1"/>
  <c r="M141" i="4"/>
  <c r="X141" i="4" s="1"/>
  <c r="AC141" i="4" s="1"/>
  <c r="M142" i="4"/>
  <c r="X142" i="4" s="1"/>
  <c r="AC142" i="4" s="1"/>
  <c r="M143" i="4"/>
  <c r="X143" i="4" s="1"/>
  <c r="AC143" i="4" s="1"/>
  <c r="M144" i="4"/>
  <c r="X144" i="4" s="1"/>
  <c r="AC144" i="4" s="1"/>
  <c r="M145" i="4"/>
  <c r="X145" i="4" s="1"/>
  <c r="AC145" i="4" s="1"/>
  <c r="M146" i="4"/>
  <c r="X146" i="4" s="1"/>
  <c r="AC146" i="4" s="1"/>
  <c r="M147" i="4"/>
  <c r="X147" i="4" s="1"/>
  <c r="AC147" i="4" s="1"/>
  <c r="M148" i="4"/>
  <c r="X148" i="4" s="1"/>
  <c r="AC148" i="4" s="1"/>
  <c r="M149" i="4"/>
  <c r="X149" i="4" s="1"/>
  <c r="AC149" i="4" s="1"/>
  <c r="M150" i="4"/>
  <c r="X150" i="4" s="1"/>
  <c r="AC150" i="4" s="1"/>
  <c r="M151" i="4"/>
  <c r="X151" i="4" s="1"/>
  <c r="AC151" i="4" s="1"/>
  <c r="M152" i="4"/>
  <c r="X152" i="4" s="1"/>
  <c r="AC152" i="4" s="1"/>
  <c r="M153" i="4"/>
  <c r="X153" i="4" s="1"/>
  <c r="AC153" i="4" s="1"/>
  <c r="M154" i="4"/>
  <c r="X154" i="4" s="1"/>
  <c r="AC154" i="4" s="1"/>
  <c r="M155" i="4"/>
  <c r="X155" i="4" s="1"/>
  <c r="AC155" i="4" s="1"/>
  <c r="M156" i="4"/>
  <c r="X156" i="4" s="1"/>
  <c r="AC156" i="4" s="1"/>
  <c r="M158" i="4"/>
  <c r="X158" i="4" s="1"/>
  <c r="AC158" i="4" s="1"/>
  <c r="M159" i="4"/>
  <c r="X159" i="4" s="1"/>
  <c r="AC159" i="4" s="1"/>
  <c r="M160" i="4"/>
  <c r="X160" i="4" s="1"/>
  <c r="AC160" i="4" s="1"/>
  <c r="M161" i="4"/>
  <c r="X161" i="4" s="1"/>
  <c r="AC161" i="4" s="1"/>
  <c r="M162" i="4"/>
  <c r="X162" i="4" s="1"/>
  <c r="AC162" i="4" s="1"/>
  <c r="M163" i="4"/>
  <c r="X163" i="4" s="1"/>
  <c r="AC163" i="4" s="1"/>
  <c r="M164" i="4"/>
  <c r="X164" i="4" s="1"/>
  <c r="AC164" i="4" s="1"/>
  <c r="M165" i="4"/>
  <c r="X165" i="4" s="1"/>
  <c r="AC165" i="4" s="1"/>
  <c r="M166" i="4"/>
  <c r="X166" i="4" s="1"/>
  <c r="AC166" i="4" s="1"/>
  <c r="M167" i="4"/>
  <c r="X167" i="4" s="1"/>
  <c r="AC167" i="4" s="1"/>
  <c r="M168" i="4"/>
  <c r="X168" i="4" s="1"/>
  <c r="AC168" i="4" s="1"/>
  <c r="M169" i="4"/>
  <c r="X169" i="4" s="1"/>
  <c r="AC169" i="4" s="1"/>
  <c r="M170" i="4"/>
  <c r="X170" i="4" s="1"/>
  <c r="AC170" i="4" s="1"/>
  <c r="M171" i="4"/>
  <c r="X171" i="4" s="1"/>
  <c r="AC171" i="4" s="1"/>
  <c r="M172" i="4"/>
  <c r="X172" i="4" s="1"/>
  <c r="AC172" i="4" s="1"/>
  <c r="M173" i="4"/>
  <c r="X173" i="4" s="1"/>
  <c r="AC173" i="4" s="1"/>
  <c r="M174" i="4"/>
  <c r="X174" i="4" s="1"/>
  <c r="AC174" i="4" s="1"/>
  <c r="M175" i="4"/>
  <c r="X175" i="4" s="1"/>
  <c r="AC175" i="4" s="1"/>
  <c r="M176" i="4"/>
  <c r="X176" i="4" s="1"/>
  <c r="AC176" i="4" s="1"/>
  <c r="M177" i="4"/>
  <c r="X177" i="4" s="1"/>
  <c r="AC177" i="4" s="1"/>
  <c r="M178" i="4"/>
  <c r="X178" i="4" s="1"/>
  <c r="AC178" i="4" s="1"/>
  <c r="M179" i="4"/>
  <c r="X179" i="4" s="1"/>
  <c r="AC179" i="4" s="1"/>
  <c r="M181" i="4"/>
  <c r="X181" i="4" s="1"/>
  <c r="AC181" i="4" s="1"/>
  <c r="M182" i="4"/>
  <c r="X182" i="4" s="1"/>
  <c r="AC182" i="4" s="1"/>
  <c r="M183" i="4"/>
  <c r="X183" i="4" s="1"/>
  <c r="AC183" i="4" s="1"/>
  <c r="M184" i="4"/>
  <c r="X184" i="4" s="1"/>
  <c r="AC184" i="4" s="1"/>
  <c r="M186" i="4"/>
  <c r="X186" i="4" s="1"/>
  <c r="AC186" i="4" s="1"/>
  <c r="M187" i="4"/>
  <c r="X187" i="4" s="1"/>
  <c r="AC187" i="4" s="1"/>
  <c r="M4" i="4"/>
  <c r="X4" i="4" s="1"/>
  <c r="AC4" i="4" s="1"/>
  <c r="M5" i="4"/>
  <c r="X5" i="4" s="1"/>
  <c r="AC5" i="4" s="1"/>
  <c r="M7" i="4"/>
  <c r="X7" i="4" s="1"/>
  <c r="AC7" i="4" s="1"/>
  <c r="M8" i="4"/>
  <c r="X8" i="4" s="1"/>
  <c r="AC8" i="4" s="1"/>
  <c r="M9" i="4"/>
  <c r="X9" i="4" s="1"/>
  <c r="AC9" i="4" s="1"/>
  <c r="M10" i="4"/>
  <c r="X10" i="4" s="1"/>
  <c r="AC10" i="4" s="1"/>
  <c r="M11" i="4"/>
  <c r="X11" i="4" s="1"/>
  <c r="AC11" i="4" s="1"/>
  <c r="M12" i="4"/>
  <c r="X12" i="4" s="1"/>
  <c r="AC12" i="4" s="1"/>
  <c r="M14" i="4"/>
  <c r="X14" i="4" s="1"/>
  <c r="AC14" i="4" s="1"/>
  <c r="M15" i="4"/>
  <c r="X15" i="4" s="1"/>
  <c r="AC15" i="4" s="1"/>
  <c r="M16" i="4"/>
  <c r="X16" i="4" s="1"/>
  <c r="AC16" i="4" s="1"/>
  <c r="M18" i="4"/>
  <c r="X18" i="4" s="1"/>
  <c r="AC18" i="4" s="1"/>
  <c r="M20" i="4"/>
  <c r="X20" i="4" s="1"/>
  <c r="AC20" i="4" s="1"/>
  <c r="M21" i="4"/>
  <c r="X21" i="4" s="1"/>
  <c r="AC21" i="4" s="1"/>
  <c r="M22" i="4"/>
  <c r="X22" i="4" s="1"/>
  <c r="AC22" i="4" s="1"/>
  <c r="M23" i="4"/>
  <c r="X23" i="4" s="1"/>
  <c r="AC23" i="4" s="1"/>
  <c r="M24" i="4"/>
  <c r="X24" i="4" s="1"/>
  <c r="AC24" i="4" s="1"/>
  <c r="M26" i="4"/>
  <c r="X26" i="4" s="1"/>
  <c r="AC26" i="4" s="1"/>
  <c r="M27" i="4"/>
  <c r="X27" i="4" s="1"/>
  <c r="AC27" i="4" s="1"/>
  <c r="M28" i="4"/>
  <c r="X28" i="4" s="1"/>
  <c r="AC28" i="4" s="1"/>
  <c r="M29" i="4"/>
  <c r="X29" i="4" s="1"/>
  <c r="AC29" i="4" s="1"/>
  <c r="M30" i="4"/>
  <c r="X30" i="4" s="1"/>
  <c r="AC30" i="4" s="1"/>
  <c r="M31" i="4"/>
  <c r="X31" i="4" s="1"/>
  <c r="AC31" i="4" s="1"/>
  <c r="M32" i="4"/>
  <c r="X32" i="4" s="1"/>
  <c r="AC32" i="4" s="1"/>
  <c r="M33" i="4"/>
  <c r="X33" i="4" s="1"/>
  <c r="AC33" i="4" s="1"/>
  <c r="M34" i="4"/>
  <c r="X34" i="4" s="1"/>
  <c r="AC34" i="4" s="1"/>
  <c r="M35" i="4"/>
  <c r="X35" i="4" s="1"/>
  <c r="AC35" i="4" s="1"/>
  <c r="M36" i="4"/>
  <c r="X36" i="4" s="1"/>
  <c r="AC36" i="4" s="1"/>
  <c r="M37" i="4"/>
  <c r="X37" i="4" s="1"/>
  <c r="AC37" i="4" s="1"/>
  <c r="M38" i="4"/>
  <c r="X38" i="4" s="1"/>
  <c r="AC38" i="4" s="1"/>
  <c r="L4" i="4"/>
  <c r="W4" i="4" s="1"/>
  <c r="AB4" i="4" s="1"/>
  <c r="L5" i="4"/>
  <c r="W5" i="4" s="1"/>
  <c r="AB5" i="4" s="1"/>
  <c r="L7" i="4"/>
  <c r="W7" i="4" s="1"/>
  <c r="AB7" i="4" s="1"/>
  <c r="L8" i="4"/>
  <c r="W8" i="4" s="1"/>
  <c r="AB8" i="4" s="1"/>
  <c r="L9" i="4"/>
  <c r="W9" i="4" s="1"/>
  <c r="AB9" i="4" s="1"/>
  <c r="L10" i="4"/>
  <c r="W10" i="4" s="1"/>
  <c r="AB10" i="4" s="1"/>
  <c r="L11" i="4"/>
  <c r="W11" i="4" s="1"/>
  <c r="AB11" i="4" s="1"/>
  <c r="L12" i="4"/>
  <c r="W12" i="4" s="1"/>
  <c r="AB12" i="4" s="1"/>
  <c r="L13" i="4"/>
  <c r="W13" i="4" s="1"/>
  <c r="AB13" i="4" s="1"/>
  <c r="L14" i="4"/>
  <c r="W14" i="4" s="1"/>
  <c r="AB14" i="4" s="1"/>
  <c r="L15" i="4"/>
  <c r="W15" i="4" s="1"/>
  <c r="AB15" i="4" s="1"/>
  <c r="L16" i="4"/>
  <c r="W16" i="4" s="1"/>
  <c r="AB16" i="4" s="1"/>
  <c r="L18" i="4"/>
  <c r="W18" i="4" s="1"/>
  <c r="AB18" i="4" s="1"/>
  <c r="L20" i="4"/>
  <c r="W20" i="4" s="1"/>
  <c r="AB20" i="4" s="1"/>
  <c r="L21" i="4"/>
  <c r="W21" i="4" s="1"/>
  <c r="AB21" i="4" s="1"/>
  <c r="L22" i="4"/>
  <c r="W22" i="4" s="1"/>
  <c r="AB22" i="4" s="1"/>
  <c r="L23" i="4"/>
  <c r="W23" i="4" s="1"/>
  <c r="AB23" i="4" s="1"/>
  <c r="L24" i="4"/>
  <c r="W24" i="4" s="1"/>
  <c r="AB24" i="4" s="1"/>
  <c r="L26" i="4"/>
  <c r="W26" i="4" s="1"/>
  <c r="AB26" i="4" s="1"/>
  <c r="L27" i="4"/>
  <c r="W27" i="4" s="1"/>
  <c r="AB27" i="4" s="1"/>
  <c r="L28" i="4"/>
  <c r="W28" i="4" s="1"/>
  <c r="AB28" i="4" s="1"/>
  <c r="L29" i="4"/>
  <c r="W29" i="4" s="1"/>
  <c r="AB29" i="4" s="1"/>
  <c r="L30" i="4"/>
  <c r="W30" i="4" s="1"/>
  <c r="AB30" i="4" s="1"/>
  <c r="L31" i="4"/>
  <c r="W31" i="4" s="1"/>
  <c r="AB31" i="4" s="1"/>
  <c r="L32" i="4"/>
  <c r="W32" i="4" s="1"/>
  <c r="AB32" i="4" s="1"/>
  <c r="L33" i="4"/>
  <c r="W33" i="4" s="1"/>
  <c r="AB33" i="4" s="1"/>
  <c r="L34" i="4"/>
  <c r="W34" i="4" s="1"/>
  <c r="AB34" i="4" s="1"/>
  <c r="L35" i="4"/>
  <c r="W35" i="4" s="1"/>
  <c r="AB35" i="4" s="1"/>
  <c r="L36" i="4"/>
  <c r="W36" i="4" s="1"/>
  <c r="AB36" i="4" s="1"/>
  <c r="L37" i="4"/>
  <c r="W37" i="4" s="1"/>
  <c r="AB37" i="4" s="1"/>
  <c r="L38" i="4"/>
  <c r="W38" i="4" s="1"/>
  <c r="AB38" i="4" s="1"/>
  <c r="L39" i="4"/>
  <c r="W39" i="4" s="1"/>
  <c r="AB39" i="4" s="1"/>
  <c r="L40" i="4"/>
  <c r="W40" i="4" s="1"/>
  <c r="AB40" i="4" s="1"/>
  <c r="L41" i="4"/>
  <c r="W41" i="4" s="1"/>
  <c r="AB41" i="4" s="1"/>
  <c r="L42" i="4"/>
  <c r="W42" i="4" s="1"/>
  <c r="AB42" i="4" s="1"/>
  <c r="L43" i="4"/>
  <c r="W43" i="4" s="1"/>
  <c r="AB43" i="4" s="1"/>
  <c r="L44" i="4"/>
  <c r="W44" i="4" s="1"/>
  <c r="AB44" i="4" s="1"/>
  <c r="L45" i="4"/>
  <c r="W45" i="4" s="1"/>
  <c r="AB45" i="4" s="1"/>
  <c r="L46" i="4"/>
  <c r="W46" i="4" s="1"/>
  <c r="AB46" i="4" s="1"/>
  <c r="L47" i="4"/>
  <c r="W47" i="4" s="1"/>
  <c r="AB47" i="4" s="1"/>
  <c r="L48" i="4"/>
  <c r="W48" i="4" s="1"/>
  <c r="AB48" i="4" s="1"/>
  <c r="L49" i="4"/>
  <c r="W49" i="4" s="1"/>
  <c r="AB49" i="4" s="1"/>
  <c r="L50" i="4"/>
  <c r="W50" i="4" s="1"/>
  <c r="AB50" i="4" s="1"/>
  <c r="L51" i="4"/>
  <c r="W51" i="4" s="1"/>
  <c r="AB51" i="4" s="1"/>
  <c r="L52" i="4"/>
  <c r="W52" i="4" s="1"/>
  <c r="AB52" i="4" s="1"/>
  <c r="L53" i="4"/>
  <c r="W53" i="4" s="1"/>
  <c r="AB53" i="4" s="1"/>
  <c r="L54" i="4"/>
  <c r="W54" i="4" s="1"/>
  <c r="AB54" i="4" s="1"/>
  <c r="L55" i="4"/>
  <c r="W55" i="4" s="1"/>
  <c r="AB55" i="4" s="1"/>
  <c r="L56" i="4"/>
  <c r="W56" i="4" s="1"/>
  <c r="AB56" i="4" s="1"/>
  <c r="L57" i="4"/>
  <c r="W57" i="4" s="1"/>
  <c r="AB57" i="4" s="1"/>
  <c r="L58" i="4"/>
  <c r="W58" i="4" s="1"/>
  <c r="AB58" i="4" s="1"/>
  <c r="L59" i="4"/>
  <c r="W59" i="4" s="1"/>
  <c r="AB59" i="4" s="1"/>
  <c r="L61" i="4"/>
  <c r="W61" i="4" s="1"/>
  <c r="AB61" i="4" s="1"/>
  <c r="L62" i="4"/>
  <c r="W62" i="4" s="1"/>
  <c r="AB62" i="4" s="1"/>
  <c r="L63" i="4"/>
  <c r="W63" i="4" s="1"/>
  <c r="AB63" i="4" s="1"/>
  <c r="L64" i="4"/>
  <c r="W64" i="4" s="1"/>
  <c r="AB64" i="4" s="1"/>
  <c r="L65" i="4"/>
  <c r="W65" i="4" s="1"/>
  <c r="AB65" i="4" s="1"/>
  <c r="L66" i="4"/>
  <c r="W66" i="4" s="1"/>
  <c r="AB66" i="4" s="1"/>
  <c r="L67" i="4"/>
  <c r="W67" i="4" s="1"/>
  <c r="AB67" i="4" s="1"/>
  <c r="L69" i="4"/>
  <c r="W69" i="4" s="1"/>
  <c r="AB69" i="4" s="1"/>
  <c r="L70" i="4"/>
  <c r="W70" i="4" s="1"/>
  <c r="AB70" i="4" s="1"/>
  <c r="L71" i="4"/>
  <c r="W71" i="4" s="1"/>
  <c r="AB71" i="4" s="1"/>
  <c r="L72" i="4"/>
  <c r="W72" i="4" s="1"/>
  <c r="AB72" i="4" s="1"/>
  <c r="L73" i="4"/>
  <c r="W73" i="4" s="1"/>
  <c r="AB73" i="4" s="1"/>
  <c r="L75" i="4"/>
  <c r="W75" i="4" s="1"/>
  <c r="AB75" i="4" s="1"/>
  <c r="L76" i="4"/>
  <c r="W76" i="4" s="1"/>
  <c r="AB76" i="4" s="1"/>
  <c r="L77" i="4"/>
  <c r="W77" i="4" s="1"/>
  <c r="AB77" i="4" s="1"/>
  <c r="L78" i="4"/>
  <c r="W78" i="4" s="1"/>
  <c r="AB78" i="4" s="1"/>
  <c r="L80" i="4"/>
  <c r="W80" i="4" s="1"/>
  <c r="AB80" i="4" s="1"/>
  <c r="L81" i="4"/>
  <c r="W81" i="4" s="1"/>
  <c r="AB81" i="4" s="1"/>
  <c r="L83" i="4"/>
  <c r="W83" i="4" s="1"/>
  <c r="AB83" i="4" s="1"/>
  <c r="L84" i="4"/>
  <c r="W84" i="4" s="1"/>
  <c r="AB84" i="4" s="1"/>
  <c r="L85" i="4"/>
  <c r="W85" i="4" s="1"/>
  <c r="AB85" i="4" s="1"/>
  <c r="L86" i="4"/>
  <c r="W86" i="4" s="1"/>
  <c r="AB86" i="4" s="1"/>
  <c r="L87" i="4"/>
  <c r="W87" i="4" s="1"/>
  <c r="AB87" i="4" s="1"/>
  <c r="L88" i="4"/>
  <c r="W88" i="4" s="1"/>
  <c r="AB88" i="4" s="1"/>
  <c r="L89" i="4"/>
  <c r="W89" i="4" s="1"/>
  <c r="AB89" i="4" s="1"/>
  <c r="L90" i="4"/>
  <c r="W90" i="4" s="1"/>
  <c r="AB90" i="4" s="1"/>
  <c r="L91" i="4"/>
  <c r="W91" i="4" s="1"/>
  <c r="AB91" i="4" s="1"/>
  <c r="L92" i="4"/>
  <c r="W92" i="4" s="1"/>
  <c r="AB92" i="4" s="1"/>
  <c r="L93" i="4"/>
  <c r="W93" i="4" s="1"/>
  <c r="AB93" i="4" s="1"/>
  <c r="L94" i="4"/>
  <c r="W94" i="4" s="1"/>
  <c r="AB94" i="4" s="1"/>
  <c r="L96" i="4"/>
  <c r="W96" i="4" s="1"/>
  <c r="AB96" i="4" s="1"/>
  <c r="L97" i="4"/>
  <c r="W97" i="4" s="1"/>
  <c r="AB97" i="4" s="1"/>
  <c r="L99" i="4"/>
  <c r="W99" i="4" s="1"/>
  <c r="AB99" i="4" s="1"/>
  <c r="L100" i="4"/>
  <c r="W100" i="4" s="1"/>
  <c r="AB100" i="4" s="1"/>
  <c r="L101" i="4"/>
  <c r="W101" i="4" s="1"/>
  <c r="AB101" i="4" s="1"/>
  <c r="L104" i="4"/>
  <c r="W104" i="4" s="1"/>
  <c r="AB104" i="4" s="1"/>
  <c r="L105" i="4"/>
  <c r="W105" i="4" s="1"/>
  <c r="AB105" i="4" s="1"/>
  <c r="L106" i="4"/>
  <c r="W106" i="4" s="1"/>
  <c r="AB106" i="4" s="1"/>
  <c r="L107" i="4"/>
  <c r="W107" i="4" s="1"/>
  <c r="AB107" i="4" s="1"/>
  <c r="L108" i="4"/>
  <c r="W108" i="4" s="1"/>
  <c r="AB108" i="4" s="1"/>
  <c r="L109" i="4"/>
  <c r="W109" i="4" s="1"/>
  <c r="AB109" i="4" s="1"/>
  <c r="L110" i="4"/>
  <c r="W110" i="4" s="1"/>
  <c r="AB110" i="4" s="1"/>
  <c r="L111" i="4"/>
  <c r="W111" i="4" s="1"/>
  <c r="AB111" i="4" s="1"/>
  <c r="L112" i="4"/>
  <c r="W112" i="4" s="1"/>
  <c r="AB112" i="4" s="1"/>
  <c r="L113" i="4"/>
  <c r="W113" i="4" s="1"/>
  <c r="AB113" i="4" s="1"/>
  <c r="L114" i="4"/>
  <c r="W114" i="4" s="1"/>
  <c r="AB114" i="4" s="1"/>
  <c r="L115" i="4"/>
  <c r="W115" i="4" s="1"/>
  <c r="AB115" i="4" s="1"/>
  <c r="L116" i="4"/>
  <c r="W116" i="4" s="1"/>
  <c r="AB116" i="4" s="1"/>
  <c r="L117" i="4"/>
  <c r="W117" i="4" s="1"/>
  <c r="AB117" i="4" s="1"/>
  <c r="L119" i="4"/>
  <c r="W119" i="4" s="1"/>
  <c r="AB119" i="4" s="1"/>
  <c r="L120" i="4"/>
  <c r="W120" i="4" s="1"/>
  <c r="AB120" i="4" s="1"/>
  <c r="L121" i="4"/>
  <c r="W121" i="4" s="1"/>
  <c r="AB121" i="4" s="1"/>
  <c r="L122" i="4"/>
  <c r="W122" i="4" s="1"/>
  <c r="AB122" i="4" s="1"/>
  <c r="L123" i="4"/>
  <c r="W123" i="4" s="1"/>
  <c r="AB123" i="4" s="1"/>
  <c r="L124" i="4"/>
  <c r="W124" i="4" s="1"/>
  <c r="AB124" i="4" s="1"/>
  <c r="L125" i="4"/>
  <c r="W125" i="4" s="1"/>
  <c r="AB125" i="4" s="1"/>
  <c r="L126" i="4"/>
  <c r="W126" i="4" s="1"/>
  <c r="AB126" i="4" s="1"/>
  <c r="L127" i="4"/>
  <c r="W127" i="4" s="1"/>
  <c r="AB127" i="4" s="1"/>
  <c r="L128" i="4"/>
  <c r="W128" i="4" s="1"/>
  <c r="AB128" i="4" s="1"/>
  <c r="L129" i="4"/>
  <c r="W129" i="4" s="1"/>
  <c r="AB129" i="4" s="1"/>
  <c r="L131" i="4"/>
  <c r="W131" i="4" s="1"/>
  <c r="AB131" i="4" s="1"/>
  <c r="L132" i="4"/>
  <c r="W132" i="4" s="1"/>
  <c r="AB132" i="4" s="1"/>
  <c r="L133" i="4"/>
  <c r="W133" i="4" s="1"/>
  <c r="AB133" i="4" s="1"/>
  <c r="L134" i="4"/>
  <c r="W134" i="4" s="1"/>
  <c r="AB134" i="4" s="1"/>
  <c r="L135" i="4"/>
  <c r="W135" i="4" s="1"/>
  <c r="AB135" i="4" s="1"/>
  <c r="L136" i="4"/>
  <c r="W136" i="4" s="1"/>
  <c r="AB136" i="4" s="1"/>
  <c r="L137" i="4"/>
  <c r="W137" i="4" s="1"/>
  <c r="AB137" i="4" s="1"/>
  <c r="L138" i="4"/>
  <c r="W138" i="4" s="1"/>
  <c r="AB138" i="4" s="1"/>
  <c r="L139" i="4"/>
  <c r="W139" i="4" s="1"/>
  <c r="AB139" i="4" s="1"/>
  <c r="L140" i="4"/>
  <c r="W140" i="4" s="1"/>
  <c r="AB140" i="4" s="1"/>
  <c r="L141" i="4"/>
  <c r="W141" i="4" s="1"/>
  <c r="AB141" i="4" s="1"/>
  <c r="L142" i="4"/>
  <c r="W142" i="4" s="1"/>
  <c r="AB142" i="4" s="1"/>
  <c r="L143" i="4"/>
  <c r="W143" i="4" s="1"/>
  <c r="AB143" i="4" s="1"/>
  <c r="L145" i="4"/>
  <c r="W145" i="4" s="1"/>
  <c r="AB145" i="4" s="1"/>
  <c r="L146" i="4"/>
  <c r="W146" i="4" s="1"/>
  <c r="AB146" i="4" s="1"/>
  <c r="L147" i="4"/>
  <c r="W147" i="4" s="1"/>
  <c r="AB147" i="4" s="1"/>
  <c r="L148" i="4"/>
  <c r="W148" i="4" s="1"/>
  <c r="AB148" i="4" s="1"/>
  <c r="L149" i="4"/>
  <c r="W149" i="4" s="1"/>
  <c r="AB149" i="4" s="1"/>
  <c r="L150" i="4"/>
  <c r="W150" i="4" s="1"/>
  <c r="AB150" i="4" s="1"/>
  <c r="L151" i="4"/>
  <c r="W151" i="4" s="1"/>
  <c r="AB151" i="4" s="1"/>
  <c r="L152" i="4"/>
  <c r="W152" i="4" s="1"/>
  <c r="AB152" i="4" s="1"/>
  <c r="L153" i="4"/>
  <c r="W153" i="4" s="1"/>
  <c r="AB153" i="4" s="1"/>
  <c r="L154" i="4"/>
  <c r="W154" i="4" s="1"/>
  <c r="AB154" i="4" s="1"/>
  <c r="L155" i="4"/>
  <c r="W155" i="4" s="1"/>
  <c r="AB155" i="4" s="1"/>
  <c r="L156" i="4"/>
  <c r="W156" i="4" s="1"/>
  <c r="AB156" i="4" s="1"/>
  <c r="L158" i="4"/>
  <c r="W158" i="4" s="1"/>
  <c r="AB158" i="4" s="1"/>
  <c r="L159" i="4"/>
  <c r="W159" i="4" s="1"/>
  <c r="AB159" i="4" s="1"/>
  <c r="L160" i="4"/>
  <c r="W160" i="4" s="1"/>
  <c r="AB160" i="4" s="1"/>
  <c r="L161" i="4"/>
  <c r="W161" i="4" s="1"/>
  <c r="AB161" i="4" s="1"/>
  <c r="L162" i="4"/>
  <c r="W162" i="4" s="1"/>
  <c r="AB162" i="4" s="1"/>
  <c r="L163" i="4"/>
  <c r="W163" i="4" s="1"/>
  <c r="AB163" i="4" s="1"/>
  <c r="L164" i="4"/>
  <c r="W164" i="4" s="1"/>
  <c r="AB164" i="4" s="1"/>
  <c r="L165" i="4"/>
  <c r="W165" i="4" s="1"/>
  <c r="AB165" i="4" s="1"/>
  <c r="L166" i="4"/>
  <c r="W166" i="4" s="1"/>
  <c r="AB166" i="4" s="1"/>
  <c r="L167" i="4"/>
  <c r="W167" i="4" s="1"/>
  <c r="AB167" i="4" s="1"/>
  <c r="L168" i="4"/>
  <c r="W168" i="4" s="1"/>
  <c r="AB168" i="4" s="1"/>
  <c r="L169" i="4"/>
  <c r="W169" i="4" s="1"/>
  <c r="AB169" i="4" s="1"/>
  <c r="L170" i="4"/>
  <c r="W170" i="4" s="1"/>
  <c r="AB170" i="4" s="1"/>
  <c r="L171" i="4"/>
  <c r="W171" i="4" s="1"/>
  <c r="AB171" i="4" s="1"/>
  <c r="L172" i="4"/>
  <c r="W172" i="4" s="1"/>
  <c r="AB172" i="4" s="1"/>
  <c r="L173" i="4"/>
  <c r="W173" i="4" s="1"/>
  <c r="AB173" i="4" s="1"/>
  <c r="L174" i="4"/>
  <c r="W174" i="4" s="1"/>
  <c r="AB174" i="4" s="1"/>
  <c r="L175" i="4"/>
  <c r="W175" i="4" s="1"/>
  <c r="AB175" i="4" s="1"/>
  <c r="L176" i="4"/>
  <c r="W176" i="4" s="1"/>
  <c r="AB176" i="4" s="1"/>
  <c r="L177" i="4"/>
  <c r="W177" i="4" s="1"/>
  <c r="AB177" i="4" s="1"/>
  <c r="L178" i="4"/>
  <c r="W178" i="4" s="1"/>
  <c r="AB178" i="4" s="1"/>
  <c r="L179" i="4"/>
  <c r="W179" i="4" s="1"/>
  <c r="AB179" i="4" s="1"/>
  <c r="L181" i="4"/>
  <c r="W181" i="4" s="1"/>
  <c r="AB181" i="4" s="1"/>
  <c r="L182" i="4"/>
  <c r="W182" i="4" s="1"/>
  <c r="AB182" i="4" s="1"/>
  <c r="L183" i="4"/>
  <c r="W183" i="4" s="1"/>
  <c r="AB183" i="4" s="1"/>
  <c r="L184" i="4"/>
  <c r="W184" i="4" s="1"/>
  <c r="AB184" i="4" s="1"/>
  <c r="L186" i="4"/>
  <c r="W186" i="4" s="1"/>
  <c r="AB186" i="4" s="1"/>
  <c r="L187" i="4"/>
  <c r="W187" i="4" s="1"/>
  <c r="AB187" i="4" s="1"/>
  <c r="L188" i="4"/>
  <c r="W188" i="4" s="1"/>
  <c r="AB188" i="4" s="1"/>
  <c r="L189" i="4"/>
  <c r="W189" i="4" s="1"/>
  <c r="AB189" i="4" s="1"/>
  <c r="L190" i="4"/>
  <c r="W190" i="4" s="1"/>
  <c r="AB190" i="4" s="1"/>
  <c r="L191" i="4"/>
  <c r="W191" i="4" s="1"/>
  <c r="AB191" i="4" s="1"/>
  <c r="L192" i="4"/>
  <c r="W192" i="4" s="1"/>
  <c r="AB192" i="4" s="1"/>
  <c r="L193" i="4"/>
  <c r="W193" i="4" s="1"/>
  <c r="AB193" i="4" s="1"/>
  <c r="L194" i="4"/>
  <c r="W194" i="4" s="1"/>
  <c r="AB194" i="4" s="1"/>
  <c r="L195" i="4"/>
  <c r="W195" i="4" s="1"/>
  <c r="AB195" i="4" s="1"/>
  <c r="L196" i="4"/>
  <c r="W196" i="4" s="1"/>
  <c r="AB196" i="4" s="1"/>
  <c r="L197" i="4"/>
  <c r="W197" i="4" s="1"/>
  <c r="AB197" i="4" s="1"/>
  <c r="L198" i="4"/>
  <c r="W198" i="4" s="1"/>
  <c r="AB198" i="4" s="1"/>
  <c r="L199" i="4"/>
  <c r="W199" i="4" s="1"/>
  <c r="AB199" i="4" s="1"/>
  <c r="L200" i="4"/>
  <c r="W200" i="4" s="1"/>
  <c r="AB200" i="4" s="1"/>
  <c r="L201" i="4"/>
  <c r="W201" i="4" s="1"/>
  <c r="AB201" i="4" s="1"/>
  <c r="L202" i="4"/>
  <c r="W202" i="4" s="1"/>
  <c r="AB202" i="4" s="1"/>
  <c r="L203" i="4"/>
  <c r="W203" i="4" s="1"/>
  <c r="AB203" i="4" s="1"/>
  <c r="L204" i="4"/>
  <c r="W204" i="4" s="1"/>
  <c r="AB204" i="4" s="1"/>
  <c r="L205" i="4"/>
  <c r="W205" i="4" s="1"/>
  <c r="AB205" i="4" s="1"/>
  <c r="L206" i="4"/>
  <c r="W206" i="4" s="1"/>
  <c r="AB206" i="4" s="1"/>
  <c r="L207" i="4"/>
  <c r="W207" i="4" s="1"/>
  <c r="AB207" i="4" s="1"/>
  <c r="L208" i="4"/>
  <c r="W208" i="4" s="1"/>
  <c r="AB208" i="4" s="1"/>
  <c r="L209" i="4"/>
  <c r="W209" i="4" s="1"/>
  <c r="AB209" i="4" s="1"/>
  <c r="L210" i="4"/>
  <c r="W210" i="4" s="1"/>
  <c r="AB210" i="4" s="1"/>
  <c r="L211" i="4"/>
  <c r="W211" i="4" s="1"/>
  <c r="AB211" i="4" s="1"/>
  <c r="L212" i="4"/>
  <c r="W212" i="4" s="1"/>
  <c r="AB212" i="4" s="1"/>
  <c r="L213" i="4"/>
  <c r="W213" i="4" s="1"/>
  <c r="AB213" i="4" s="1"/>
  <c r="L214" i="4"/>
  <c r="W214" i="4" s="1"/>
  <c r="AB214" i="4" s="1"/>
  <c r="L215" i="4"/>
  <c r="W215" i="4" s="1"/>
  <c r="AB215" i="4" s="1"/>
  <c r="L216" i="4"/>
  <c r="W216" i="4" s="1"/>
  <c r="AB216" i="4" s="1"/>
  <c r="L217" i="4"/>
  <c r="W217" i="4" s="1"/>
  <c r="AB217" i="4" s="1"/>
  <c r="L218" i="4"/>
  <c r="W218" i="4" s="1"/>
  <c r="AB218" i="4" s="1"/>
  <c r="L219" i="4"/>
  <c r="W219" i="4" s="1"/>
  <c r="AB219" i="4" s="1"/>
  <c r="L220" i="4"/>
  <c r="W220" i="4" s="1"/>
  <c r="AB220" i="4" s="1"/>
  <c r="L221" i="4"/>
  <c r="W221" i="4" s="1"/>
  <c r="AB221" i="4" s="1"/>
  <c r="L222" i="4"/>
  <c r="W222" i="4" s="1"/>
  <c r="AB222" i="4" s="1"/>
  <c r="L223" i="4"/>
  <c r="W223" i="4" s="1"/>
  <c r="AB223" i="4" s="1"/>
  <c r="L224" i="4"/>
  <c r="W224" i="4" s="1"/>
  <c r="AB224" i="4" s="1"/>
  <c r="L226" i="4"/>
  <c r="W226" i="4" s="1"/>
  <c r="AB226" i="4" s="1"/>
  <c r="L228" i="4"/>
  <c r="W228" i="4" s="1"/>
  <c r="AB228" i="4" s="1"/>
  <c r="L229" i="4"/>
  <c r="W229" i="4" s="1"/>
  <c r="AB229" i="4" s="1"/>
  <c r="L230" i="4"/>
  <c r="W230" i="4" s="1"/>
  <c r="AB230" i="4" s="1"/>
  <c r="L231" i="4"/>
  <c r="W231" i="4" s="1"/>
  <c r="AB231" i="4" s="1"/>
  <c r="L232" i="4"/>
  <c r="W232" i="4" s="1"/>
  <c r="AB232" i="4" s="1"/>
  <c r="L233" i="4"/>
  <c r="W233" i="4" s="1"/>
  <c r="AB233" i="4" s="1"/>
  <c r="L234" i="4"/>
  <c r="W234" i="4" s="1"/>
  <c r="AB234" i="4" s="1"/>
  <c r="L235" i="4"/>
  <c r="W235" i="4" s="1"/>
  <c r="AB235" i="4" s="1"/>
  <c r="L236" i="4"/>
  <c r="W236" i="4" s="1"/>
  <c r="AB236" i="4" s="1"/>
  <c r="L237" i="4"/>
  <c r="W237" i="4" s="1"/>
  <c r="AB237" i="4" s="1"/>
  <c r="L238" i="4"/>
  <c r="W238" i="4" s="1"/>
  <c r="AB238" i="4" s="1"/>
  <c r="L239" i="4"/>
  <c r="W239" i="4" s="1"/>
  <c r="AB239" i="4" s="1"/>
  <c r="L240" i="4"/>
  <c r="W240" i="4" s="1"/>
  <c r="AB240" i="4" s="1"/>
  <c r="L241" i="4"/>
  <c r="W241" i="4" s="1"/>
  <c r="AB241" i="4" s="1"/>
  <c r="L242" i="4"/>
  <c r="W242" i="4" s="1"/>
  <c r="AB242" i="4" s="1"/>
  <c r="L243" i="4"/>
  <c r="W243" i="4" s="1"/>
  <c r="AB243" i="4" s="1"/>
  <c r="L244" i="4"/>
  <c r="W244" i="4" s="1"/>
  <c r="AB244" i="4" s="1"/>
  <c r="L245" i="4"/>
  <c r="W245" i="4" s="1"/>
  <c r="AB245" i="4" s="1"/>
  <c r="L246" i="4"/>
  <c r="W246" i="4" s="1"/>
  <c r="AB246" i="4" s="1"/>
  <c r="L247" i="4"/>
  <c r="W247" i="4" s="1"/>
  <c r="AB247" i="4" s="1"/>
  <c r="L248" i="4"/>
  <c r="W248" i="4" s="1"/>
  <c r="AB248" i="4" s="1"/>
  <c r="L249" i="4"/>
  <c r="W249" i="4" s="1"/>
  <c r="AB249" i="4" s="1"/>
  <c r="L250" i="4"/>
  <c r="W250" i="4" s="1"/>
  <c r="AB250" i="4" s="1"/>
  <c r="L251" i="4"/>
  <c r="W251" i="4" s="1"/>
  <c r="AB251" i="4" s="1"/>
  <c r="L252" i="4"/>
  <c r="W252" i="4" s="1"/>
  <c r="AB252" i="4" s="1"/>
  <c r="L253" i="4"/>
  <c r="W253" i="4" s="1"/>
  <c r="AB253" i="4" s="1"/>
  <c r="L254" i="4"/>
  <c r="W254" i="4" s="1"/>
  <c r="AB254" i="4" s="1"/>
  <c r="L255" i="4"/>
  <c r="W255" i="4" s="1"/>
  <c r="AB255" i="4" s="1"/>
  <c r="L257" i="4"/>
  <c r="W257" i="4" s="1"/>
  <c r="AB257" i="4" s="1"/>
  <c r="L258" i="4"/>
  <c r="W258" i="4" s="1"/>
  <c r="AB258" i="4" s="1"/>
  <c r="L260" i="4"/>
  <c r="W260" i="4" s="1"/>
  <c r="AB260" i="4" s="1"/>
  <c r="L262" i="4"/>
  <c r="W262" i="4" s="1"/>
  <c r="AB262" i="4" s="1"/>
  <c r="L263" i="4"/>
  <c r="W263" i="4" s="1"/>
  <c r="AB263" i="4" s="1"/>
  <c r="L264" i="4"/>
  <c r="W264" i="4" s="1"/>
  <c r="AB264" i="4" s="1"/>
  <c r="L265" i="4"/>
  <c r="W265" i="4" s="1"/>
  <c r="AB265" i="4" s="1"/>
  <c r="L266" i="4"/>
  <c r="W266" i="4" s="1"/>
  <c r="AB266" i="4" s="1"/>
  <c r="L269" i="4"/>
  <c r="W269" i="4" s="1"/>
  <c r="AB269" i="4" s="1"/>
  <c r="L271" i="4"/>
  <c r="W271" i="4" s="1"/>
  <c r="AB271" i="4" s="1"/>
  <c r="L272" i="4"/>
  <c r="W272" i="4" s="1"/>
  <c r="AB272" i="4" s="1"/>
  <c r="L273" i="4"/>
  <c r="W273" i="4" s="1"/>
  <c r="AB273" i="4" s="1"/>
  <c r="L274" i="4"/>
  <c r="W274" i="4" s="1"/>
  <c r="AB274" i="4" s="1"/>
  <c r="L275" i="4"/>
  <c r="W275" i="4" s="1"/>
  <c r="AB275" i="4" s="1"/>
  <c r="L276" i="4"/>
  <c r="W276" i="4" s="1"/>
  <c r="AB276" i="4" s="1"/>
  <c r="L277" i="4"/>
  <c r="W277" i="4" s="1"/>
  <c r="AB277" i="4" s="1"/>
  <c r="L278" i="4"/>
  <c r="W278" i="4" s="1"/>
  <c r="AB278" i="4" s="1"/>
  <c r="L279" i="4"/>
  <c r="W279" i="4" s="1"/>
  <c r="AB279" i="4" s="1"/>
  <c r="L281" i="4"/>
  <c r="W281" i="4" s="1"/>
  <c r="AB281" i="4" s="1"/>
  <c r="L282" i="4"/>
  <c r="W282" i="4" s="1"/>
  <c r="AB282" i="4" s="1"/>
  <c r="L284" i="4"/>
  <c r="W284" i="4" s="1"/>
  <c r="AB284" i="4" s="1"/>
  <c r="L285" i="4"/>
  <c r="W285" i="4" s="1"/>
  <c r="AB285" i="4" s="1"/>
  <c r="L286" i="4"/>
  <c r="W286" i="4" s="1"/>
  <c r="AB286" i="4" s="1"/>
  <c r="L288" i="4"/>
  <c r="W288" i="4" s="1"/>
  <c r="AB288" i="4" s="1"/>
  <c r="L289" i="4"/>
  <c r="W289" i="4" s="1"/>
  <c r="AB289" i="4" s="1"/>
  <c r="L290" i="4"/>
  <c r="W290" i="4" s="1"/>
  <c r="AB290" i="4" s="1"/>
  <c r="L291" i="4"/>
  <c r="W291" i="4" s="1"/>
  <c r="AB291" i="4" s="1"/>
  <c r="L292" i="4"/>
  <c r="W292" i="4" s="1"/>
  <c r="AB292" i="4" s="1"/>
  <c r="L293" i="4"/>
  <c r="W293" i="4" s="1"/>
  <c r="AB293" i="4" s="1"/>
  <c r="L294" i="4"/>
  <c r="W294" i="4" s="1"/>
  <c r="AB294" i="4" s="1"/>
  <c r="L295" i="4"/>
  <c r="W295" i="4" s="1"/>
  <c r="AB295" i="4" s="1"/>
  <c r="L297" i="4"/>
  <c r="W297" i="4" s="1"/>
  <c r="AB297" i="4" s="1"/>
  <c r="L298" i="4"/>
  <c r="W298" i="4" s="1"/>
  <c r="AB298" i="4" s="1"/>
  <c r="L299" i="4"/>
  <c r="W299" i="4" s="1"/>
  <c r="AB299" i="4" s="1"/>
  <c r="L300" i="4"/>
  <c r="W300" i="4" s="1"/>
  <c r="AB300" i="4" s="1"/>
  <c r="L301" i="4"/>
  <c r="W301" i="4" s="1"/>
  <c r="AB301" i="4" s="1"/>
  <c r="L302" i="4"/>
  <c r="W302" i="4" s="1"/>
  <c r="AB302" i="4" s="1"/>
  <c r="L303" i="4"/>
  <c r="W303" i="4" s="1"/>
  <c r="AB303" i="4" s="1"/>
  <c r="L304" i="4"/>
  <c r="W304" i="4" s="1"/>
  <c r="AB304" i="4" s="1"/>
  <c r="L305" i="4"/>
  <c r="W305" i="4" s="1"/>
  <c r="AB305" i="4" s="1"/>
  <c r="L307" i="4"/>
  <c r="W307" i="4" s="1"/>
  <c r="AB307" i="4" s="1"/>
  <c r="L308" i="4"/>
  <c r="W308" i="4" s="1"/>
  <c r="AB308" i="4" s="1"/>
  <c r="L310" i="4"/>
  <c r="W310" i="4" s="1"/>
  <c r="AB310" i="4" s="1"/>
  <c r="L311" i="4"/>
  <c r="W311" i="4" s="1"/>
  <c r="AB311" i="4" s="1"/>
  <c r="L312" i="4"/>
  <c r="W312" i="4" s="1"/>
  <c r="AB312" i="4" s="1"/>
  <c r="L313" i="4"/>
  <c r="W313" i="4" s="1"/>
  <c r="AB313" i="4" s="1"/>
  <c r="L314" i="4"/>
  <c r="W314" i="4" s="1"/>
  <c r="AB314" i="4" s="1"/>
  <c r="L315" i="4"/>
  <c r="W315" i="4" s="1"/>
  <c r="AB315" i="4" s="1"/>
  <c r="L317" i="4"/>
  <c r="W317" i="4" s="1"/>
  <c r="AB317" i="4" s="1"/>
  <c r="L318" i="4"/>
  <c r="W318" i="4" s="1"/>
  <c r="AB318" i="4" s="1"/>
  <c r="L319" i="4"/>
  <c r="W319" i="4" s="1"/>
  <c r="AB319" i="4" s="1"/>
  <c r="L320" i="4"/>
  <c r="W320" i="4" s="1"/>
  <c r="AB320" i="4" s="1"/>
  <c r="L321" i="4"/>
  <c r="W321" i="4" s="1"/>
  <c r="AB321" i="4" s="1"/>
  <c r="L322" i="4"/>
  <c r="W322" i="4" s="1"/>
  <c r="AB322" i="4" s="1"/>
  <c r="L323" i="4"/>
  <c r="W323" i="4" s="1"/>
  <c r="AB323" i="4" s="1"/>
  <c r="L324" i="4"/>
  <c r="W324" i="4" s="1"/>
  <c r="AB324" i="4" s="1"/>
  <c r="L325" i="4"/>
  <c r="W325" i="4" s="1"/>
  <c r="AB325" i="4" s="1"/>
  <c r="L327" i="4"/>
  <c r="W327" i="4" s="1"/>
  <c r="AB327" i="4" s="1"/>
  <c r="L328" i="4"/>
  <c r="W328" i="4" s="1"/>
  <c r="AB328" i="4" s="1"/>
  <c r="L329" i="4"/>
  <c r="W329" i="4" s="1"/>
  <c r="AB329" i="4" s="1"/>
  <c r="L330" i="4"/>
  <c r="W330" i="4" s="1"/>
  <c r="AB330" i="4" s="1"/>
  <c r="L331" i="4"/>
  <c r="W331" i="4" s="1"/>
  <c r="AB331" i="4" s="1"/>
  <c r="L332" i="4"/>
  <c r="W332" i="4" s="1"/>
  <c r="AB332" i="4" s="1"/>
  <c r="L334" i="4"/>
  <c r="W334" i="4" s="1"/>
  <c r="AB334" i="4" s="1"/>
  <c r="L335" i="4"/>
  <c r="W335" i="4" s="1"/>
  <c r="AB335" i="4" s="1"/>
  <c r="L336" i="4"/>
  <c r="W336" i="4" s="1"/>
  <c r="AB336" i="4" s="1"/>
  <c r="L337" i="4"/>
  <c r="W337" i="4" s="1"/>
  <c r="AB337" i="4" s="1"/>
  <c r="L338" i="4"/>
  <c r="W338" i="4" s="1"/>
  <c r="AB338" i="4" s="1"/>
  <c r="L339" i="4"/>
  <c r="W339" i="4" s="1"/>
  <c r="AB339" i="4" s="1"/>
  <c r="L340" i="4"/>
  <c r="W340" i="4" s="1"/>
  <c r="AB340" i="4" s="1"/>
  <c r="L341" i="4"/>
  <c r="W341" i="4" s="1"/>
  <c r="AB341" i="4" s="1"/>
  <c r="L342" i="4"/>
  <c r="W342" i="4" s="1"/>
  <c r="AB342" i="4" s="1"/>
  <c r="L343" i="4"/>
  <c r="W343" i="4" s="1"/>
  <c r="AB343" i="4" s="1"/>
  <c r="L345" i="4"/>
  <c r="W345" i="4" s="1"/>
  <c r="AB345" i="4" s="1"/>
  <c r="L346" i="4"/>
  <c r="W346" i="4" s="1"/>
  <c r="AB346" i="4" s="1"/>
  <c r="L347" i="4"/>
  <c r="W347" i="4" s="1"/>
  <c r="AB347" i="4" s="1"/>
  <c r="L348" i="4"/>
  <c r="W348" i="4" s="1"/>
  <c r="AB348" i="4" s="1"/>
  <c r="L349" i="4"/>
  <c r="W349" i="4" s="1"/>
  <c r="AB349" i="4" s="1"/>
  <c r="L350" i="4"/>
  <c r="W350" i="4" s="1"/>
  <c r="AB350" i="4" s="1"/>
  <c r="L351" i="4"/>
  <c r="W351" i="4" s="1"/>
  <c r="AB351" i="4" s="1"/>
  <c r="L353" i="4"/>
  <c r="W353" i="4" s="1"/>
  <c r="AB353" i="4" s="1"/>
  <c r="L354" i="4"/>
  <c r="W354" i="4" s="1"/>
  <c r="AB354" i="4" s="1"/>
  <c r="L355" i="4"/>
  <c r="W355" i="4" s="1"/>
  <c r="AB355" i="4" s="1"/>
  <c r="L356" i="4"/>
  <c r="W356" i="4" s="1"/>
  <c r="AB356" i="4" s="1"/>
  <c r="L357" i="4"/>
  <c r="W357" i="4" s="1"/>
  <c r="AB357" i="4" s="1"/>
  <c r="L358" i="4"/>
  <c r="W358" i="4" s="1"/>
  <c r="AB358" i="4" s="1"/>
  <c r="L359" i="4"/>
  <c r="W359" i="4" s="1"/>
  <c r="AB359" i="4" s="1"/>
  <c r="L360" i="4"/>
  <c r="W360" i="4" s="1"/>
  <c r="AB360" i="4" s="1"/>
  <c r="L361" i="4"/>
  <c r="W361" i="4" s="1"/>
  <c r="AB361" i="4" s="1"/>
  <c r="L362" i="4"/>
  <c r="W362" i="4" s="1"/>
  <c r="AB362" i="4" s="1"/>
  <c r="L363" i="4"/>
  <c r="W363" i="4" s="1"/>
  <c r="AB363" i="4" s="1"/>
  <c r="L364" i="4"/>
  <c r="W364" i="4" s="1"/>
  <c r="AB364" i="4" s="1"/>
  <c r="L365" i="4"/>
  <c r="W365" i="4" s="1"/>
  <c r="AB365" i="4" s="1"/>
  <c r="L366" i="4"/>
  <c r="W366" i="4" s="1"/>
  <c r="AB366" i="4" s="1"/>
  <c r="L367" i="4"/>
  <c r="W367" i="4" s="1"/>
  <c r="AB367" i="4" s="1"/>
  <c r="L368" i="4"/>
  <c r="W368" i="4" s="1"/>
  <c r="AB368" i="4" s="1"/>
  <c r="L369" i="4"/>
  <c r="W369" i="4" s="1"/>
  <c r="AB369" i="4" s="1"/>
  <c r="L370" i="4"/>
  <c r="W370" i="4" s="1"/>
  <c r="AB370" i="4" s="1"/>
  <c r="L371" i="4"/>
  <c r="W371" i="4" s="1"/>
  <c r="AB371" i="4" s="1"/>
  <c r="L372" i="4"/>
  <c r="W372" i="4" s="1"/>
  <c r="AB372" i="4" s="1"/>
  <c r="L374" i="4"/>
  <c r="W374" i="4" s="1"/>
  <c r="AB374" i="4" s="1"/>
  <c r="L375" i="4"/>
  <c r="W375" i="4" s="1"/>
  <c r="AB375" i="4" s="1"/>
  <c r="L376" i="4"/>
  <c r="W376" i="4" s="1"/>
  <c r="AB376" i="4" s="1"/>
  <c r="L377" i="4"/>
  <c r="W377" i="4" s="1"/>
  <c r="AB377" i="4" s="1"/>
  <c r="L378" i="4"/>
  <c r="W378" i="4" s="1"/>
  <c r="AB378" i="4" s="1"/>
  <c r="L379" i="4"/>
  <c r="W379" i="4" s="1"/>
  <c r="AB379" i="4" s="1"/>
  <c r="L380" i="4"/>
  <c r="W380" i="4" s="1"/>
  <c r="AB380" i="4" s="1"/>
  <c r="L381" i="4"/>
  <c r="W381" i="4" s="1"/>
  <c r="AB381" i="4" s="1"/>
  <c r="L382" i="4"/>
  <c r="W382" i="4" s="1"/>
  <c r="AB382" i="4" s="1"/>
  <c r="L383" i="4"/>
  <c r="W383" i="4" s="1"/>
  <c r="AB383" i="4" s="1"/>
  <c r="L384" i="4"/>
  <c r="W384" i="4" s="1"/>
  <c r="AB384" i="4" s="1"/>
  <c r="L385" i="4"/>
  <c r="W385" i="4" s="1"/>
  <c r="AB385" i="4" s="1"/>
  <c r="L386" i="4"/>
  <c r="W386" i="4" s="1"/>
  <c r="AB386" i="4" s="1"/>
  <c r="L387" i="4"/>
  <c r="W387" i="4" s="1"/>
  <c r="AB387" i="4" s="1"/>
  <c r="L388" i="4"/>
  <c r="W388" i="4" s="1"/>
  <c r="AB388" i="4" s="1"/>
  <c r="L389" i="4"/>
  <c r="W389" i="4" s="1"/>
  <c r="AB389" i="4" s="1"/>
  <c r="L390" i="4"/>
  <c r="W390" i="4" s="1"/>
  <c r="AB390" i="4" s="1"/>
  <c r="L391" i="4"/>
  <c r="W391" i="4" s="1"/>
  <c r="AB391" i="4" s="1"/>
  <c r="L392" i="4"/>
  <c r="W392" i="4" s="1"/>
  <c r="AB392" i="4" s="1"/>
  <c r="L393" i="4"/>
  <c r="W393" i="4" s="1"/>
  <c r="AB393" i="4" s="1"/>
  <c r="L395" i="4"/>
  <c r="W395" i="4" s="1"/>
  <c r="AB395" i="4" s="1"/>
  <c r="L396" i="4"/>
  <c r="W396" i="4" s="1"/>
  <c r="AB396" i="4" s="1"/>
  <c r="L397" i="4"/>
  <c r="W397" i="4" s="1"/>
  <c r="AB397" i="4" s="1"/>
  <c r="L398" i="4"/>
  <c r="W398" i="4" s="1"/>
  <c r="AB398" i="4" s="1"/>
  <c r="L399" i="4"/>
  <c r="W399" i="4" s="1"/>
  <c r="AB399" i="4" s="1"/>
  <c r="L400" i="4"/>
  <c r="W400" i="4" s="1"/>
  <c r="AB400" i="4" s="1"/>
  <c r="L401" i="4"/>
  <c r="W401" i="4" s="1"/>
  <c r="AB401" i="4" s="1"/>
  <c r="L402" i="4"/>
  <c r="W402" i="4" s="1"/>
  <c r="AB402" i="4" s="1"/>
  <c r="L403" i="4"/>
  <c r="W403" i="4" s="1"/>
  <c r="AB403" i="4" s="1"/>
  <c r="L404" i="4"/>
  <c r="W404" i="4" s="1"/>
  <c r="AB404" i="4" s="1"/>
  <c r="L405" i="4"/>
  <c r="W405" i="4" s="1"/>
  <c r="AB405" i="4" s="1"/>
  <c r="L406" i="4"/>
  <c r="W406" i="4" s="1"/>
  <c r="AB406" i="4" s="1"/>
  <c r="L407" i="4"/>
  <c r="W407" i="4" s="1"/>
  <c r="AB407" i="4" s="1"/>
  <c r="L408" i="4"/>
  <c r="W408" i="4" s="1"/>
  <c r="AB408" i="4" s="1"/>
  <c r="L409" i="4"/>
  <c r="W409" i="4" s="1"/>
  <c r="AB409" i="4" s="1"/>
  <c r="L410" i="4"/>
  <c r="W410" i="4" s="1"/>
  <c r="AB410" i="4" s="1"/>
  <c r="L412" i="4"/>
  <c r="W412" i="4" s="1"/>
  <c r="AB412" i="4" s="1"/>
  <c r="L413" i="4"/>
  <c r="W413" i="4" s="1"/>
  <c r="AB413" i="4" s="1"/>
  <c r="L414" i="4"/>
  <c r="W414" i="4" s="1"/>
  <c r="AB414" i="4" s="1"/>
  <c r="L415" i="4"/>
  <c r="W415" i="4" s="1"/>
  <c r="AB415" i="4" s="1"/>
  <c r="L417" i="4"/>
  <c r="W417" i="4" s="1"/>
  <c r="AB417" i="4" s="1"/>
  <c r="L418" i="4"/>
  <c r="W418" i="4" s="1"/>
  <c r="AB418" i="4" s="1"/>
  <c r="L419" i="4"/>
  <c r="W419" i="4" s="1"/>
  <c r="AB419" i="4" s="1"/>
  <c r="L420" i="4"/>
  <c r="W420" i="4" s="1"/>
  <c r="AB420" i="4" s="1"/>
  <c r="L421" i="4"/>
  <c r="W421" i="4" s="1"/>
  <c r="AB421" i="4" s="1"/>
  <c r="L422" i="4"/>
  <c r="W422" i="4" s="1"/>
  <c r="AB422" i="4" s="1"/>
  <c r="L423" i="4"/>
  <c r="W423" i="4" s="1"/>
  <c r="AB423" i="4" s="1"/>
  <c r="L424" i="4"/>
  <c r="W424" i="4" s="1"/>
  <c r="AB424" i="4" s="1"/>
  <c r="L425" i="4"/>
  <c r="W425" i="4" s="1"/>
  <c r="AB425" i="4" s="1"/>
  <c r="L426" i="4"/>
  <c r="W426" i="4" s="1"/>
  <c r="AB426" i="4" s="1"/>
  <c r="L428" i="4"/>
  <c r="W428" i="4" s="1"/>
  <c r="AB428" i="4" s="1"/>
  <c r="L429" i="4"/>
  <c r="W429" i="4" s="1"/>
  <c r="AB429" i="4" s="1"/>
  <c r="L430" i="4"/>
  <c r="W430" i="4" s="1"/>
  <c r="AB430" i="4" s="1"/>
  <c r="L431" i="4"/>
  <c r="W431" i="4" s="1"/>
  <c r="AB431" i="4" s="1"/>
  <c r="L432" i="4"/>
  <c r="W432" i="4" s="1"/>
  <c r="AB432" i="4" s="1"/>
  <c r="L433" i="4"/>
  <c r="W433" i="4" s="1"/>
  <c r="AB433" i="4" s="1"/>
  <c r="L434" i="4"/>
  <c r="W434" i="4" s="1"/>
  <c r="AB434" i="4" s="1"/>
  <c r="L436" i="4"/>
  <c r="W436" i="4" s="1"/>
  <c r="AB436" i="4" s="1"/>
  <c r="L437" i="4"/>
  <c r="W437" i="4" s="1"/>
  <c r="AB437" i="4" s="1"/>
  <c r="L438" i="4"/>
  <c r="W438" i="4" s="1"/>
  <c r="AB438" i="4" s="1"/>
  <c r="L441" i="4"/>
  <c r="W441" i="4" s="1"/>
  <c r="AB441" i="4" s="1"/>
  <c r="L442" i="4"/>
  <c r="W442" i="4" s="1"/>
  <c r="AB442" i="4" s="1"/>
  <c r="L443" i="4"/>
  <c r="W443" i="4" s="1"/>
  <c r="AB443" i="4" s="1"/>
  <c r="L445" i="4"/>
  <c r="W445" i="4" s="1"/>
  <c r="AB445" i="4" s="1"/>
  <c r="L446" i="4"/>
  <c r="W446" i="4" s="1"/>
  <c r="AB446" i="4" s="1"/>
  <c r="L447" i="4"/>
  <c r="W447" i="4" s="1"/>
  <c r="AB447" i="4" s="1"/>
  <c r="L448" i="4"/>
  <c r="W448" i="4" s="1"/>
  <c r="AB448" i="4" s="1"/>
  <c r="L449" i="4"/>
  <c r="W449" i="4" s="1"/>
  <c r="AB449" i="4" s="1"/>
  <c r="L450" i="4"/>
  <c r="W450" i="4" s="1"/>
  <c r="AB450" i="4" s="1"/>
  <c r="L451" i="4"/>
  <c r="W451" i="4" s="1"/>
  <c r="AB451" i="4" s="1"/>
  <c r="L452" i="4"/>
  <c r="W452" i="4" s="1"/>
  <c r="AB452" i="4" s="1"/>
  <c r="L453" i="4"/>
  <c r="W453" i="4" s="1"/>
  <c r="AB453" i="4" s="1"/>
  <c r="L454" i="4"/>
  <c r="W454" i="4" s="1"/>
  <c r="AB454" i="4" s="1"/>
  <c r="L456" i="4"/>
  <c r="W456" i="4" s="1"/>
  <c r="AB456" i="4" s="1"/>
  <c r="L457" i="4"/>
  <c r="W457" i="4" s="1"/>
  <c r="AB457" i="4" s="1"/>
  <c r="L458" i="4"/>
  <c r="W458" i="4" s="1"/>
  <c r="AB458" i="4" s="1"/>
  <c r="L459" i="4"/>
  <c r="W459" i="4" s="1"/>
  <c r="AB459" i="4" s="1"/>
  <c r="L460" i="4"/>
  <c r="W460" i="4" s="1"/>
  <c r="AB460" i="4" s="1"/>
  <c r="L461" i="4"/>
  <c r="W461" i="4" s="1"/>
  <c r="AB461" i="4" s="1"/>
  <c r="L462" i="4"/>
  <c r="W462" i="4" s="1"/>
  <c r="AB462" i="4" s="1"/>
  <c r="L463" i="4"/>
  <c r="W463" i="4" s="1"/>
  <c r="AB463" i="4" s="1"/>
  <c r="L464" i="4"/>
  <c r="W467" i="4" s="1"/>
  <c r="W470" i="4" s="1"/>
  <c r="K4" i="4"/>
  <c r="V4" i="4" s="1"/>
  <c r="AA4" i="4" s="1"/>
  <c r="K5" i="4"/>
  <c r="V5" i="4" s="1"/>
  <c r="AA5" i="4" s="1"/>
  <c r="K7" i="4"/>
  <c r="V7" i="4" s="1"/>
  <c r="AA7" i="4" s="1"/>
  <c r="K8" i="4"/>
  <c r="V8" i="4" s="1"/>
  <c r="AA8" i="4" s="1"/>
  <c r="K9" i="4"/>
  <c r="V9" i="4" s="1"/>
  <c r="AA9" i="4" s="1"/>
  <c r="K10" i="4"/>
  <c r="V10" i="4" s="1"/>
  <c r="AA10" i="4" s="1"/>
  <c r="K11" i="4"/>
  <c r="V11" i="4" s="1"/>
  <c r="AA11" i="4" s="1"/>
  <c r="K12" i="4"/>
  <c r="V12" i="4" s="1"/>
  <c r="AA12" i="4" s="1"/>
  <c r="K13" i="4"/>
  <c r="V13" i="4" s="1"/>
  <c r="AA13" i="4" s="1"/>
  <c r="K14" i="4"/>
  <c r="V14" i="4" s="1"/>
  <c r="AA14" i="4" s="1"/>
  <c r="K15" i="4"/>
  <c r="V15" i="4" s="1"/>
  <c r="AA15" i="4" s="1"/>
  <c r="K16" i="4"/>
  <c r="V16" i="4" s="1"/>
  <c r="AA16" i="4" s="1"/>
  <c r="K18" i="4"/>
  <c r="V18" i="4" s="1"/>
  <c r="AA18" i="4" s="1"/>
  <c r="K20" i="4"/>
  <c r="V20" i="4" s="1"/>
  <c r="AA20" i="4" s="1"/>
  <c r="K21" i="4"/>
  <c r="V21" i="4" s="1"/>
  <c r="AA21" i="4" s="1"/>
  <c r="K22" i="4"/>
  <c r="V22" i="4" s="1"/>
  <c r="AA22" i="4" s="1"/>
  <c r="K23" i="4"/>
  <c r="V23" i="4" s="1"/>
  <c r="AA23" i="4" s="1"/>
  <c r="K24" i="4"/>
  <c r="V24" i="4" s="1"/>
  <c r="AA24" i="4" s="1"/>
  <c r="K26" i="4"/>
  <c r="V26" i="4" s="1"/>
  <c r="AA26" i="4" s="1"/>
  <c r="K27" i="4"/>
  <c r="V27" i="4" s="1"/>
  <c r="AA27" i="4" s="1"/>
  <c r="K28" i="4"/>
  <c r="V28" i="4" s="1"/>
  <c r="AA28" i="4" s="1"/>
  <c r="K29" i="4"/>
  <c r="V29" i="4" s="1"/>
  <c r="AA29" i="4" s="1"/>
  <c r="K30" i="4"/>
  <c r="V30" i="4" s="1"/>
  <c r="AA30" i="4" s="1"/>
  <c r="K31" i="4"/>
  <c r="V31" i="4" s="1"/>
  <c r="AA31" i="4" s="1"/>
  <c r="K32" i="4"/>
  <c r="V32" i="4" s="1"/>
  <c r="AA32" i="4" s="1"/>
  <c r="K33" i="4"/>
  <c r="V33" i="4" s="1"/>
  <c r="AA33" i="4" s="1"/>
  <c r="K34" i="4"/>
  <c r="V34" i="4" s="1"/>
  <c r="AA34" i="4" s="1"/>
  <c r="K35" i="4"/>
  <c r="V35" i="4" s="1"/>
  <c r="AA35" i="4" s="1"/>
  <c r="K36" i="4"/>
  <c r="V36" i="4" s="1"/>
  <c r="AA36" i="4" s="1"/>
  <c r="K37" i="4"/>
  <c r="V37" i="4" s="1"/>
  <c r="AA37" i="4" s="1"/>
  <c r="K38" i="4"/>
  <c r="V38" i="4" s="1"/>
  <c r="AA38" i="4" s="1"/>
  <c r="K39" i="4"/>
  <c r="V39" i="4" s="1"/>
  <c r="AA39" i="4" s="1"/>
  <c r="K40" i="4"/>
  <c r="V40" i="4" s="1"/>
  <c r="AA40" i="4" s="1"/>
  <c r="K41" i="4"/>
  <c r="V41" i="4" s="1"/>
  <c r="AA41" i="4" s="1"/>
  <c r="K42" i="4"/>
  <c r="V42" i="4" s="1"/>
  <c r="AA42" i="4" s="1"/>
  <c r="K43" i="4"/>
  <c r="V43" i="4" s="1"/>
  <c r="AA43" i="4" s="1"/>
  <c r="K44" i="4"/>
  <c r="V44" i="4" s="1"/>
  <c r="AA44" i="4" s="1"/>
  <c r="K45" i="4"/>
  <c r="V45" i="4" s="1"/>
  <c r="AA45" i="4" s="1"/>
  <c r="K46" i="4"/>
  <c r="V46" i="4" s="1"/>
  <c r="AA46" i="4" s="1"/>
  <c r="K47" i="4"/>
  <c r="V47" i="4" s="1"/>
  <c r="AA47" i="4" s="1"/>
  <c r="K48" i="4"/>
  <c r="V48" i="4" s="1"/>
  <c r="AA48" i="4" s="1"/>
  <c r="K49" i="4"/>
  <c r="V49" i="4" s="1"/>
  <c r="AA49" i="4" s="1"/>
  <c r="K50" i="4"/>
  <c r="V50" i="4" s="1"/>
  <c r="AA50" i="4" s="1"/>
  <c r="K51" i="4"/>
  <c r="V51" i="4" s="1"/>
  <c r="AA51" i="4" s="1"/>
  <c r="K52" i="4"/>
  <c r="V52" i="4" s="1"/>
  <c r="AA52" i="4" s="1"/>
  <c r="K53" i="4"/>
  <c r="V53" i="4" s="1"/>
  <c r="AA53" i="4" s="1"/>
  <c r="K54" i="4"/>
  <c r="V54" i="4" s="1"/>
  <c r="AA54" i="4" s="1"/>
  <c r="K55" i="4"/>
  <c r="V55" i="4" s="1"/>
  <c r="AA55" i="4" s="1"/>
  <c r="K56" i="4"/>
  <c r="V56" i="4" s="1"/>
  <c r="AA56" i="4" s="1"/>
  <c r="K57" i="4"/>
  <c r="V57" i="4" s="1"/>
  <c r="AA57" i="4" s="1"/>
  <c r="K58" i="4"/>
  <c r="V58" i="4" s="1"/>
  <c r="AA58" i="4" s="1"/>
  <c r="K59" i="4"/>
  <c r="V59" i="4" s="1"/>
  <c r="AA59" i="4" s="1"/>
  <c r="K61" i="4"/>
  <c r="V61" i="4" s="1"/>
  <c r="AA61" i="4" s="1"/>
  <c r="K62" i="4"/>
  <c r="V62" i="4" s="1"/>
  <c r="AA62" i="4" s="1"/>
  <c r="K63" i="4"/>
  <c r="V63" i="4" s="1"/>
  <c r="AA63" i="4" s="1"/>
  <c r="K64" i="4"/>
  <c r="V64" i="4" s="1"/>
  <c r="AA64" i="4" s="1"/>
  <c r="K65" i="4"/>
  <c r="V65" i="4" s="1"/>
  <c r="AA65" i="4" s="1"/>
  <c r="K66" i="4"/>
  <c r="V66" i="4" s="1"/>
  <c r="AA66" i="4" s="1"/>
  <c r="K67" i="4"/>
  <c r="V67" i="4" s="1"/>
  <c r="AA67" i="4" s="1"/>
  <c r="K69" i="4"/>
  <c r="V69" i="4" s="1"/>
  <c r="AA69" i="4" s="1"/>
  <c r="K70" i="4"/>
  <c r="V70" i="4" s="1"/>
  <c r="AA70" i="4" s="1"/>
  <c r="K71" i="4"/>
  <c r="V71" i="4" s="1"/>
  <c r="AA71" i="4" s="1"/>
  <c r="K72" i="4"/>
  <c r="V72" i="4" s="1"/>
  <c r="AA72" i="4" s="1"/>
  <c r="K73" i="4"/>
  <c r="V73" i="4" s="1"/>
  <c r="AA73" i="4" s="1"/>
  <c r="K75" i="4"/>
  <c r="V75" i="4" s="1"/>
  <c r="AA75" i="4" s="1"/>
  <c r="K76" i="4"/>
  <c r="V76" i="4" s="1"/>
  <c r="AA76" i="4" s="1"/>
  <c r="K77" i="4"/>
  <c r="V77" i="4" s="1"/>
  <c r="AA77" i="4" s="1"/>
  <c r="K78" i="4"/>
  <c r="V78" i="4" s="1"/>
  <c r="AA78" i="4" s="1"/>
  <c r="K80" i="4"/>
  <c r="V80" i="4" s="1"/>
  <c r="AA80" i="4" s="1"/>
  <c r="K81" i="4"/>
  <c r="V81" i="4" s="1"/>
  <c r="AA81" i="4" s="1"/>
  <c r="K83" i="4"/>
  <c r="V83" i="4" s="1"/>
  <c r="AA83" i="4" s="1"/>
  <c r="K84" i="4"/>
  <c r="V84" i="4" s="1"/>
  <c r="AA84" i="4" s="1"/>
  <c r="K85" i="4"/>
  <c r="V85" i="4" s="1"/>
  <c r="AA85" i="4" s="1"/>
  <c r="K86" i="4"/>
  <c r="V86" i="4" s="1"/>
  <c r="AA86" i="4" s="1"/>
  <c r="K87" i="4"/>
  <c r="V87" i="4" s="1"/>
  <c r="AA87" i="4" s="1"/>
  <c r="K88" i="4"/>
  <c r="V88" i="4" s="1"/>
  <c r="AA88" i="4" s="1"/>
  <c r="K89" i="4"/>
  <c r="V89" i="4" s="1"/>
  <c r="AA89" i="4" s="1"/>
  <c r="K90" i="4"/>
  <c r="V90" i="4" s="1"/>
  <c r="AA90" i="4" s="1"/>
  <c r="K91" i="4"/>
  <c r="V91" i="4" s="1"/>
  <c r="AA91" i="4" s="1"/>
  <c r="K92" i="4"/>
  <c r="V92" i="4" s="1"/>
  <c r="AA92" i="4" s="1"/>
  <c r="K93" i="4"/>
  <c r="V93" i="4" s="1"/>
  <c r="AA93" i="4" s="1"/>
  <c r="K94" i="4"/>
  <c r="V94" i="4" s="1"/>
  <c r="AA94" i="4" s="1"/>
  <c r="K96" i="4"/>
  <c r="V96" i="4" s="1"/>
  <c r="AA96" i="4" s="1"/>
  <c r="K97" i="4"/>
  <c r="V97" i="4" s="1"/>
  <c r="AA97" i="4" s="1"/>
  <c r="K99" i="4"/>
  <c r="V99" i="4" s="1"/>
  <c r="AA99" i="4" s="1"/>
  <c r="K100" i="4"/>
  <c r="V100" i="4" s="1"/>
  <c r="AA100" i="4" s="1"/>
  <c r="K101" i="4"/>
  <c r="V101" i="4" s="1"/>
  <c r="AA101" i="4" s="1"/>
  <c r="K104" i="4"/>
  <c r="V104" i="4" s="1"/>
  <c r="AA104" i="4" s="1"/>
  <c r="K105" i="4"/>
  <c r="V105" i="4" s="1"/>
  <c r="AA105" i="4" s="1"/>
  <c r="K106" i="4"/>
  <c r="V106" i="4" s="1"/>
  <c r="AA106" i="4" s="1"/>
  <c r="K107" i="4"/>
  <c r="V107" i="4" s="1"/>
  <c r="AA107" i="4" s="1"/>
  <c r="K108" i="4"/>
  <c r="V108" i="4" s="1"/>
  <c r="AA108" i="4" s="1"/>
  <c r="K109" i="4"/>
  <c r="V109" i="4" s="1"/>
  <c r="AA109" i="4" s="1"/>
  <c r="K110" i="4"/>
  <c r="V110" i="4" s="1"/>
  <c r="AA110" i="4" s="1"/>
  <c r="K111" i="4"/>
  <c r="V111" i="4" s="1"/>
  <c r="AA111" i="4" s="1"/>
  <c r="K112" i="4"/>
  <c r="V112" i="4" s="1"/>
  <c r="AA112" i="4" s="1"/>
  <c r="K113" i="4"/>
  <c r="V113" i="4" s="1"/>
  <c r="AA113" i="4" s="1"/>
  <c r="K114" i="4"/>
  <c r="V114" i="4" s="1"/>
  <c r="AA114" i="4" s="1"/>
  <c r="K115" i="4"/>
  <c r="V115" i="4" s="1"/>
  <c r="AA115" i="4" s="1"/>
  <c r="K116" i="4"/>
  <c r="V116" i="4" s="1"/>
  <c r="AA116" i="4" s="1"/>
  <c r="K117" i="4"/>
  <c r="V117" i="4" s="1"/>
  <c r="AA117" i="4" s="1"/>
  <c r="K119" i="4"/>
  <c r="V119" i="4" s="1"/>
  <c r="AA119" i="4" s="1"/>
  <c r="K120" i="4"/>
  <c r="V120" i="4" s="1"/>
  <c r="AA120" i="4" s="1"/>
  <c r="K121" i="4"/>
  <c r="V121" i="4" s="1"/>
  <c r="AA121" i="4" s="1"/>
  <c r="K122" i="4"/>
  <c r="V122" i="4" s="1"/>
  <c r="AA122" i="4" s="1"/>
  <c r="K123" i="4"/>
  <c r="V123" i="4" s="1"/>
  <c r="AA123" i="4" s="1"/>
  <c r="K124" i="4"/>
  <c r="V124" i="4" s="1"/>
  <c r="AA124" i="4" s="1"/>
  <c r="K125" i="4"/>
  <c r="V125" i="4" s="1"/>
  <c r="AA125" i="4" s="1"/>
  <c r="K126" i="4"/>
  <c r="V126" i="4" s="1"/>
  <c r="AA126" i="4" s="1"/>
  <c r="K127" i="4"/>
  <c r="V127" i="4" s="1"/>
  <c r="AA127" i="4" s="1"/>
  <c r="K128" i="4"/>
  <c r="V128" i="4" s="1"/>
  <c r="AA128" i="4" s="1"/>
  <c r="K129" i="4"/>
  <c r="V129" i="4" s="1"/>
  <c r="AA129" i="4" s="1"/>
  <c r="K131" i="4"/>
  <c r="V131" i="4" s="1"/>
  <c r="AA131" i="4" s="1"/>
  <c r="K132" i="4"/>
  <c r="V132" i="4" s="1"/>
  <c r="AA132" i="4" s="1"/>
  <c r="K133" i="4"/>
  <c r="V133" i="4" s="1"/>
  <c r="AA133" i="4" s="1"/>
  <c r="K134" i="4"/>
  <c r="V134" i="4" s="1"/>
  <c r="AA134" i="4" s="1"/>
  <c r="K135" i="4"/>
  <c r="V135" i="4" s="1"/>
  <c r="AA135" i="4" s="1"/>
  <c r="K136" i="4"/>
  <c r="V136" i="4" s="1"/>
  <c r="AA136" i="4" s="1"/>
  <c r="K137" i="4"/>
  <c r="V137" i="4" s="1"/>
  <c r="AA137" i="4" s="1"/>
  <c r="K138" i="4"/>
  <c r="V138" i="4" s="1"/>
  <c r="AA138" i="4" s="1"/>
  <c r="K139" i="4"/>
  <c r="V139" i="4" s="1"/>
  <c r="AA139" i="4" s="1"/>
  <c r="K140" i="4"/>
  <c r="V140" i="4" s="1"/>
  <c r="AA140" i="4" s="1"/>
  <c r="K141" i="4"/>
  <c r="V141" i="4" s="1"/>
  <c r="AA141" i="4" s="1"/>
  <c r="K142" i="4"/>
  <c r="V142" i="4" s="1"/>
  <c r="AA142" i="4" s="1"/>
  <c r="K143" i="4"/>
  <c r="V143" i="4" s="1"/>
  <c r="AA143" i="4" s="1"/>
  <c r="K145" i="4"/>
  <c r="V145" i="4" s="1"/>
  <c r="AA145" i="4" s="1"/>
  <c r="K146" i="4"/>
  <c r="V146" i="4" s="1"/>
  <c r="AA146" i="4" s="1"/>
  <c r="K147" i="4"/>
  <c r="V147" i="4" s="1"/>
  <c r="AA147" i="4" s="1"/>
  <c r="K148" i="4"/>
  <c r="V148" i="4" s="1"/>
  <c r="AA148" i="4" s="1"/>
  <c r="K149" i="4"/>
  <c r="V149" i="4" s="1"/>
  <c r="AA149" i="4" s="1"/>
  <c r="K150" i="4"/>
  <c r="V150" i="4" s="1"/>
  <c r="AA150" i="4" s="1"/>
  <c r="K151" i="4"/>
  <c r="V151" i="4" s="1"/>
  <c r="AA151" i="4" s="1"/>
  <c r="K152" i="4"/>
  <c r="V152" i="4" s="1"/>
  <c r="AA152" i="4" s="1"/>
  <c r="K153" i="4"/>
  <c r="V153" i="4" s="1"/>
  <c r="AA153" i="4" s="1"/>
  <c r="K154" i="4"/>
  <c r="V154" i="4" s="1"/>
  <c r="AA154" i="4" s="1"/>
  <c r="K155" i="4"/>
  <c r="V155" i="4" s="1"/>
  <c r="AA155" i="4" s="1"/>
  <c r="K156" i="4"/>
  <c r="V156" i="4" s="1"/>
  <c r="AA156" i="4" s="1"/>
  <c r="K158" i="4"/>
  <c r="V158" i="4" s="1"/>
  <c r="AA158" i="4" s="1"/>
  <c r="K159" i="4"/>
  <c r="V159" i="4" s="1"/>
  <c r="AA159" i="4" s="1"/>
  <c r="K160" i="4"/>
  <c r="V160" i="4" s="1"/>
  <c r="AA160" i="4" s="1"/>
  <c r="K161" i="4"/>
  <c r="V161" i="4" s="1"/>
  <c r="AA161" i="4" s="1"/>
  <c r="K162" i="4"/>
  <c r="V162" i="4" s="1"/>
  <c r="AA162" i="4" s="1"/>
  <c r="K163" i="4"/>
  <c r="V163" i="4" s="1"/>
  <c r="AA163" i="4" s="1"/>
  <c r="K164" i="4"/>
  <c r="V164" i="4" s="1"/>
  <c r="AA164" i="4" s="1"/>
  <c r="K165" i="4"/>
  <c r="V165" i="4" s="1"/>
  <c r="AA165" i="4" s="1"/>
  <c r="K166" i="4"/>
  <c r="V166" i="4" s="1"/>
  <c r="AA166" i="4" s="1"/>
  <c r="K167" i="4"/>
  <c r="V167" i="4" s="1"/>
  <c r="AA167" i="4" s="1"/>
  <c r="K168" i="4"/>
  <c r="V168" i="4" s="1"/>
  <c r="AA168" i="4" s="1"/>
  <c r="K169" i="4"/>
  <c r="V169" i="4" s="1"/>
  <c r="AA169" i="4" s="1"/>
  <c r="K170" i="4"/>
  <c r="V170" i="4" s="1"/>
  <c r="AA170" i="4" s="1"/>
  <c r="K171" i="4"/>
  <c r="V171" i="4" s="1"/>
  <c r="AA171" i="4" s="1"/>
  <c r="K172" i="4"/>
  <c r="V172" i="4" s="1"/>
  <c r="AA172" i="4" s="1"/>
  <c r="K173" i="4"/>
  <c r="V173" i="4" s="1"/>
  <c r="AA173" i="4" s="1"/>
  <c r="K174" i="4"/>
  <c r="V174" i="4" s="1"/>
  <c r="AA174" i="4" s="1"/>
  <c r="K175" i="4"/>
  <c r="V175" i="4" s="1"/>
  <c r="AA175" i="4" s="1"/>
  <c r="K176" i="4"/>
  <c r="V176" i="4" s="1"/>
  <c r="AA176" i="4" s="1"/>
  <c r="K177" i="4"/>
  <c r="V177" i="4" s="1"/>
  <c r="AA177" i="4" s="1"/>
  <c r="K178" i="4"/>
  <c r="V178" i="4" s="1"/>
  <c r="AA178" i="4" s="1"/>
  <c r="K179" i="4"/>
  <c r="V179" i="4" s="1"/>
  <c r="AA179" i="4" s="1"/>
  <c r="K181" i="4"/>
  <c r="V181" i="4" s="1"/>
  <c r="AA181" i="4" s="1"/>
  <c r="K182" i="4"/>
  <c r="V182" i="4" s="1"/>
  <c r="AA182" i="4" s="1"/>
  <c r="K183" i="4"/>
  <c r="V183" i="4" s="1"/>
  <c r="AA183" i="4" s="1"/>
  <c r="K184" i="4"/>
  <c r="V184" i="4" s="1"/>
  <c r="AA184" i="4" s="1"/>
  <c r="K186" i="4"/>
  <c r="V186" i="4" s="1"/>
  <c r="AA186" i="4" s="1"/>
  <c r="K187" i="4"/>
  <c r="V187" i="4" s="1"/>
  <c r="AA187" i="4" s="1"/>
  <c r="K188" i="4"/>
  <c r="V188" i="4" s="1"/>
  <c r="AA188" i="4" s="1"/>
  <c r="K189" i="4"/>
  <c r="V189" i="4" s="1"/>
  <c r="AA189" i="4" s="1"/>
  <c r="K190" i="4"/>
  <c r="V190" i="4" s="1"/>
  <c r="AA190" i="4" s="1"/>
  <c r="K191" i="4"/>
  <c r="V191" i="4" s="1"/>
  <c r="AA191" i="4" s="1"/>
  <c r="K192" i="4"/>
  <c r="V192" i="4" s="1"/>
  <c r="AA192" i="4" s="1"/>
  <c r="K193" i="4"/>
  <c r="V193" i="4" s="1"/>
  <c r="AA193" i="4" s="1"/>
  <c r="K194" i="4"/>
  <c r="V194" i="4" s="1"/>
  <c r="AA194" i="4" s="1"/>
  <c r="K195" i="4"/>
  <c r="V195" i="4" s="1"/>
  <c r="AA195" i="4" s="1"/>
  <c r="K196" i="4"/>
  <c r="V196" i="4" s="1"/>
  <c r="AA196" i="4" s="1"/>
  <c r="K197" i="4"/>
  <c r="V197" i="4" s="1"/>
  <c r="AA197" i="4" s="1"/>
  <c r="K198" i="4"/>
  <c r="V198" i="4" s="1"/>
  <c r="AA198" i="4" s="1"/>
  <c r="K199" i="4"/>
  <c r="V199" i="4" s="1"/>
  <c r="AA199" i="4" s="1"/>
  <c r="K200" i="4"/>
  <c r="V200" i="4" s="1"/>
  <c r="AA200" i="4" s="1"/>
  <c r="K201" i="4"/>
  <c r="V201" i="4" s="1"/>
  <c r="AA201" i="4" s="1"/>
  <c r="K202" i="4"/>
  <c r="V202" i="4" s="1"/>
  <c r="AA202" i="4" s="1"/>
  <c r="K203" i="4"/>
  <c r="V203" i="4" s="1"/>
  <c r="AA203" i="4" s="1"/>
  <c r="K204" i="4"/>
  <c r="V204" i="4" s="1"/>
  <c r="AA204" i="4" s="1"/>
  <c r="K205" i="4"/>
  <c r="V205" i="4" s="1"/>
  <c r="AA205" i="4" s="1"/>
  <c r="K206" i="4"/>
  <c r="V206" i="4" s="1"/>
  <c r="AA206" i="4" s="1"/>
  <c r="K207" i="4"/>
  <c r="V207" i="4" s="1"/>
  <c r="AA207" i="4" s="1"/>
  <c r="K208" i="4"/>
  <c r="V208" i="4" s="1"/>
  <c r="AA208" i="4" s="1"/>
  <c r="K209" i="4"/>
  <c r="V209" i="4" s="1"/>
  <c r="AA209" i="4" s="1"/>
  <c r="K210" i="4"/>
  <c r="V210" i="4" s="1"/>
  <c r="AA210" i="4" s="1"/>
  <c r="K211" i="4"/>
  <c r="V211" i="4" s="1"/>
  <c r="AA211" i="4" s="1"/>
  <c r="K212" i="4"/>
  <c r="V212" i="4" s="1"/>
  <c r="AA212" i="4" s="1"/>
  <c r="K213" i="4"/>
  <c r="V213" i="4" s="1"/>
  <c r="AA213" i="4" s="1"/>
  <c r="K214" i="4"/>
  <c r="V214" i="4" s="1"/>
  <c r="AA214" i="4" s="1"/>
  <c r="K215" i="4"/>
  <c r="V215" i="4" s="1"/>
  <c r="AA215" i="4" s="1"/>
  <c r="K216" i="4"/>
  <c r="V216" i="4" s="1"/>
  <c r="AA216" i="4" s="1"/>
  <c r="K217" i="4"/>
  <c r="V217" i="4" s="1"/>
  <c r="AA217" i="4" s="1"/>
  <c r="K218" i="4"/>
  <c r="V218" i="4" s="1"/>
  <c r="AA218" i="4" s="1"/>
  <c r="K219" i="4"/>
  <c r="V219" i="4" s="1"/>
  <c r="AA219" i="4" s="1"/>
  <c r="K220" i="4"/>
  <c r="V220" i="4" s="1"/>
  <c r="AA220" i="4" s="1"/>
  <c r="K221" i="4"/>
  <c r="V221" i="4" s="1"/>
  <c r="AA221" i="4" s="1"/>
  <c r="K222" i="4"/>
  <c r="V222" i="4" s="1"/>
  <c r="AA222" i="4" s="1"/>
  <c r="K223" i="4"/>
  <c r="V223" i="4" s="1"/>
  <c r="AA223" i="4" s="1"/>
  <c r="K224" i="4"/>
  <c r="V224" i="4" s="1"/>
  <c r="AA224" i="4" s="1"/>
  <c r="K226" i="4"/>
  <c r="V226" i="4" s="1"/>
  <c r="AA226" i="4" s="1"/>
  <c r="K228" i="4"/>
  <c r="V228" i="4" s="1"/>
  <c r="AA228" i="4" s="1"/>
  <c r="K229" i="4"/>
  <c r="V229" i="4" s="1"/>
  <c r="AA229" i="4" s="1"/>
  <c r="K230" i="4"/>
  <c r="V230" i="4" s="1"/>
  <c r="AA230" i="4" s="1"/>
  <c r="K231" i="4"/>
  <c r="V231" i="4" s="1"/>
  <c r="AA231" i="4" s="1"/>
  <c r="K232" i="4"/>
  <c r="V232" i="4" s="1"/>
  <c r="AA232" i="4" s="1"/>
  <c r="K233" i="4"/>
  <c r="V233" i="4" s="1"/>
  <c r="AA233" i="4" s="1"/>
  <c r="K234" i="4"/>
  <c r="V234" i="4" s="1"/>
  <c r="AA234" i="4" s="1"/>
  <c r="K235" i="4"/>
  <c r="V235" i="4" s="1"/>
  <c r="AA235" i="4" s="1"/>
  <c r="K236" i="4"/>
  <c r="V236" i="4" s="1"/>
  <c r="AA236" i="4" s="1"/>
  <c r="K237" i="4"/>
  <c r="V237" i="4" s="1"/>
  <c r="AA237" i="4" s="1"/>
  <c r="K238" i="4"/>
  <c r="V238" i="4" s="1"/>
  <c r="AA238" i="4" s="1"/>
  <c r="K239" i="4"/>
  <c r="V239" i="4" s="1"/>
  <c r="AA239" i="4" s="1"/>
  <c r="K240" i="4"/>
  <c r="V240" i="4" s="1"/>
  <c r="AA240" i="4" s="1"/>
  <c r="K241" i="4"/>
  <c r="V241" i="4" s="1"/>
  <c r="AA241" i="4" s="1"/>
  <c r="K242" i="4"/>
  <c r="V242" i="4" s="1"/>
  <c r="AA242" i="4" s="1"/>
  <c r="K243" i="4"/>
  <c r="V243" i="4" s="1"/>
  <c r="AA243" i="4" s="1"/>
  <c r="K244" i="4"/>
  <c r="V244" i="4" s="1"/>
  <c r="AA244" i="4" s="1"/>
  <c r="K245" i="4"/>
  <c r="V245" i="4" s="1"/>
  <c r="AA245" i="4" s="1"/>
  <c r="K246" i="4"/>
  <c r="V246" i="4" s="1"/>
  <c r="AA246" i="4" s="1"/>
  <c r="K247" i="4"/>
  <c r="V247" i="4" s="1"/>
  <c r="AA247" i="4" s="1"/>
  <c r="K248" i="4"/>
  <c r="V248" i="4" s="1"/>
  <c r="AA248" i="4" s="1"/>
  <c r="K249" i="4"/>
  <c r="V249" i="4" s="1"/>
  <c r="AA249" i="4" s="1"/>
  <c r="K250" i="4"/>
  <c r="V250" i="4" s="1"/>
  <c r="AA250" i="4" s="1"/>
  <c r="K251" i="4"/>
  <c r="V251" i="4" s="1"/>
  <c r="AA251" i="4" s="1"/>
  <c r="K252" i="4"/>
  <c r="V252" i="4" s="1"/>
  <c r="AA252" i="4" s="1"/>
  <c r="K253" i="4"/>
  <c r="V253" i="4" s="1"/>
  <c r="AA253" i="4" s="1"/>
  <c r="K254" i="4"/>
  <c r="V254" i="4" s="1"/>
  <c r="AA254" i="4" s="1"/>
  <c r="K255" i="4"/>
  <c r="V255" i="4" s="1"/>
  <c r="AA255" i="4" s="1"/>
  <c r="K257" i="4"/>
  <c r="V257" i="4" s="1"/>
  <c r="AA257" i="4" s="1"/>
  <c r="K258" i="4"/>
  <c r="V258" i="4" s="1"/>
  <c r="AA258" i="4" s="1"/>
  <c r="K260" i="4"/>
  <c r="V260" i="4" s="1"/>
  <c r="AA260" i="4" s="1"/>
  <c r="K262" i="4"/>
  <c r="V262" i="4" s="1"/>
  <c r="AA262" i="4" s="1"/>
  <c r="K263" i="4"/>
  <c r="V263" i="4" s="1"/>
  <c r="AA263" i="4" s="1"/>
  <c r="K264" i="4"/>
  <c r="V264" i="4" s="1"/>
  <c r="AA264" i="4" s="1"/>
  <c r="K265" i="4"/>
  <c r="V265" i="4" s="1"/>
  <c r="AA265" i="4" s="1"/>
  <c r="K266" i="4"/>
  <c r="V266" i="4" s="1"/>
  <c r="AA266" i="4" s="1"/>
  <c r="K269" i="4"/>
  <c r="V269" i="4" s="1"/>
  <c r="AA269" i="4" s="1"/>
  <c r="K271" i="4"/>
  <c r="V271" i="4" s="1"/>
  <c r="AA271" i="4" s="1"/>
  <c r="K272" i="4"/>
  <c r="V272" i="4" s="1"/>
  <c r="AA272" i="4" s="1"/>
  <c r="K273" i="4"/>
  <c r="V273" i="4" s="1"/>
  <c r="AA273" i="4" s="1"/>
  <c r="K274" i="4"/>
  <c r="V274" i="4" s="1"/>
  <c r="AA274" i="4" s="1"/>
  <c r="K275" i="4"/>
  <c r="V275" i="4" s="1"/>
  <c r="AA275" i="4" s="1"/>
  <c r="K276" i="4"/>
  <c r="V276" i="4" s="1"/>
  <c r="AA276" i="4" s="1"/>
  <c r="K277" i="4"/>
  <c r="V277" i="4" s="1"/>
  <c r="AA277" i="4" s="1"/>
  <c r="K278" i="4"/>
  <c r="V278" i="4" s="1"/>
  <c r="AA278" i="4" s="1"/>
  <c r="K279" i="4"/>
  <c r="V279" i="4" s="1"/>
  <c r="AA279" i="4" s="1"/>
  <c r="K281" i="4"/>
  <c r="V281" i="4" s="1"/>
  <c r="AA281" i="4" s="1"/>
  <c r="K282" i="4"/>
  <c r="V282" i="4" s="1"/>
  <c r="AA282" i="4" s="1"/>
  <c r="K284" i="4"/>
  <c r="V284" i="4" s="1"/>
  <c r="AA284" i="4" s="1"/>
  <c r="K285" i="4"/>
  <c r="V285" i="4" s="1"/>
  <c r="AA285" i="4" s="1"/>
  <c r="K286" i="4"/>
  <c r="V286" i="4" s="1"/>
  <c r="AA286" i="4" s="1"/>
  <c r="K288" i="4"/>
  <c r="V288" i="4" s="1"/>
  <c r="AA288" i="4" s="1"/>
  <c r="K289" i="4"/>
  <c r="V289" i="4" s="1"/>
  <c r="AA289" i="4" s="1"/>
  <c r="K290" i="4"/>
  <c r="V290" i="4" s="1"/>
  <c r="AA290" i="4" s="1"/>
  <c r="K291" i="4"/>
  <c r="V291" i="4" s="1"/>
  <c r="AA291" i="4" s="1"/>
  <c r="K292" i="4"/>
  <c r="V292" i="4" s="1"/>
  <c r="AA292" i="4" s="1"/>
  <c r="K293" i="4"/>
  <c r="V293" i="4" s="1"/>
  <c r="AA293" i="4" s="1"/>
  <c r="K294" i="4"/>
  <c r="V294" i="4" s="1"/>
  <c r="AA294" i="4" s="1"/>
  <c r="K295" i="4"/>
  <c r="V295" i="4" s="1"/>
  <c r="AA295" i="4" s="1"/>
  <c r="K297" i="4"/>
  <c r="V297" i="4" s="1"/>
  <c r="AA297" i="4" s="1"/>
  <c r="K298" i="4"/>
  <c r="V298" i="4" s="1"/>
  <c r="AA298" i="4" s="1"/>
  <c r="K299" i="4"/>
  <c r="V299" i="4" s="1"/>
  <c r="AA299" i="4" s="1"/>
  <c r="K300" i="4"/>
  <c r="V300" i="4" s="1"/>
  <c r="AA300" i="4" s="1"/>
  <c r="K301" i="4"/>
  <c r="V301" i="4" s="1"/>
  <c r="AA301" i="4" s="1"/>
  <c r="K302" i="4"/>
  <c r="V302" i="4" s="1"/>
  <c r="AA302" i="4" s="1"/>
  <c r="K303" i="4"/>
  <c r="V303" i="4" s="1"/>
  <c r="AA303" i="4" s="1"/>
  <c r="K304" i="4"/>
  <c r="V304" i="4" s="1"/>
  <c r="AA304" i="4" s="1"/>
  <c r="K305" i="4"/>
  <c r="V305" i="4" s="1"/>
  <c r="AA305" i="4" s="1"/>
  <c r="K307" i="4"/>
  <c r="V307" i="4" s="1"/>
  <c r="AA307" i="4" s="1"/>
  <c r="K308" i="4"/>
  <c r="V308" i="4" s="1"/>
  <c r="AA308" i="4" s="1"/>
  <c r="K310" i="4"/>
  <c r="V310" i="4" s="1"/>
  <c r="AA310" i="4" s="1"/>
  <c r="K311" i="4"/>
  <c r="V311" i="4" s="1"/>
  <c r="AA311" i="4" s="1"/>
  <c r="K312" i="4"/>
  <c r="V312" i="4" s="1"/>
  <c r="AA312" i="4" s="1"/>
  <c r="K313" i="4"/>
  <c r="V313" i="4" s="1"/>
  <c r="AA313" i="4" s="1"/>
  <c r="K314" i="4"/>
  <c r="V314" i="4" s="1"/>
  <c r="AA314" i="4" s="1"/>
  <c r="K315" i="4"/>
  <c r="V315" i="4" s="1"/>
  <c r="AA315" i="4" s="1"/>
  <c r="K317" i="4"/>
  <c r="V317" i="4" s="1"/>
  <c r="AA317" i="4" s="1"/>
  <c r="K318" i="4"/>
  <c r="V318" i="4" s="1"/>
  <c r="AA318" i="4" s="1"/>
  <c r="K319" i="4"/>
  <c r="V319" i="4" s="1"/>
  <c r="AA319" i="4" s="1"/>
  <c r="K320" i="4"/>
  <c r="V320" i="4" s="1"/>
  <c r="AA320" i="4" s="1"/>
  <c r="K321" i="4"/>
  <c r="V321" i="4" s="1"/>
  <c r="AA321" i="4" s="1"/>
  <c r="K322" i="4"/>
  <c r="V322" i="4" s="1"/>
  <c r="AA322" i="4" s="1"/>
  <c r="K323" i="4"/>
  <c r="V323" i="4" s="1"/>
  <c r="AA323" i="4" s="1"/>
  <c r="K324" i="4"/>
  <c r="V324" i="4" s="1"/>
  <c r="AA324" i="4" s="1"/>
  <c r="K325" i="4"/>
  <c r="V325" i="4" s="1"/>
  <c r="AA325" i="4" s="1"/>
  <c r="K327" i="4"/>
  <c r="V327" i="4" s="1"/>
  <c r="AA327" i="4" s="1"/>
  <c r="K328" i="4"/>
  <c r="V328" i="4" s="1"/>
  <c r="AA328" i="4" s="1"/>
  <c r="K329" i="4"/>
  <c r="V329" i="4" s="1"/>
  <c r="AA329" i="4" s="1"/>
  <c r="K330" i="4"/>
  <c r="V330" i="4" s="1"/>
  <c r="AA330" i="4" s="1"/>
  <c r="K331" i="4"/>
  <c r="V331" i="4" s="1"/>
  <c r="AA331" i="4" s="1"/>
  <c r="K332" i="4"/>
  <c r="V332" i="4" s="1"/>
  <c r="AA332" i="4" s="1"/>
  <c r="K334" i="4"/>
  <c r="V334" i="4" s="1"/>
  <c r="AA334" i="4" s="1"/>
  <c r="K335" i="4"/>
  <c r="V335" i="4" s="1"/>
  <c r="AA335" i="4" s="1"/>
  <c r="K336" i="4"/>
  <c r="V336" i="4" s="1"/>
  <c r="AA336" i="4" s="1"/>
  <c r="K337" i="4"/>
  <c r="V337" i="4" s="1"/>
  <c r="AA337" i="4" s="1"/>
  <c r="K338" i="4"/>
  <c r="V338" i="4" s="1"/>
  <c r="AA338" i="4" s="1"/>
  <c r="K339" i="4"/>
  <c r="V339" i="4" s="1"/>
  <c r="AA339" i="4" s="1"/>
  <c r="K340" i="4"/>
  <c r="V340" i="4" s="1"/>
  <c r="AA340" i="4" s="1"/>
  <c r="K341" i="4"/>
  <c r="V341" i="4" s="1"/>
  <c r="AA341" i="4" s="1"/>
  <c r="K342" i="4"/>
  <c r="V342" i="4" s="1"/>
  <c r="AA342" i="4" s="1"/>
  <c r="K343" i="4"/>
  <c r="V343" i="4" s="1"/>
  <c r="AA343" i="4" s="1"/>
  <c r="K345" i="4"/>
  <c r="V345" i="4" s="1"/>
  <c r="AA345" i="4" s="1"/>
  <c r="K346" i="4"/>
  <c r="V346" i="4" s="1"/>
  <c r="AA346" i="4" s="1"/>
  <c r="K347" i="4"/>
  <c r="V347" i="4" s="1"/>
  <c r="AA347" i="4" s="1"/>
  <c r="K348" i="4"/>
  <c r="V348" i="4" s="1"/>
  <c r="AA348" i="4" s="1"/>
  <c r="K349" i="4"/>
  <c r="V349" i="4" s="1"/>
  <c r="AA349" i="4" s="1"/>
  <c r="K350" i="4"/>
  <c r="V350" i="4" s="1"/>
  <c r="AA350" i="4" s="1"/>
  <c r="K351" i="4"/>
  <c r="V351" i="4" s="1"/>
  <c r="AA351" i="4" s="1"/>
  <c r="K353" i="4"/>
  <c r="V353" i="4" s="1"/>
  <c r="AA353" i="4" s="1"/>
  <c r="K354" i="4"/>
  <c r="V354" i="4" s="1"/>
  <c r="AA354" i="4" s="1"/>
  <c r="K355" i="4"/>
  <c r="V355" i="4" s="1"/>
  <c r="AA355" i="4" s="1"/>
  <c r="K356" i="4"/>
  <c r="V356" i="4" s="1"/>
  <c r="AA356" i="4" s="1"/>
  <c r="K357" i="4"/>
  <c r="V357" i="4" s="1"/>
  <c r="AA357" i="4" s="1"/>
  <c r="K358" i="4"/>
  <c r="V358" i="4" s="1"/>
  <c r="AA358" i="4" s="1"/>
  <c r="K359" i="4"/>
  <c r="V359" i="4" s="1"/>
  <c r="AA359" i="4" s="1"/>
  <c r="K360" i="4"/>
  <c r="V360" i="4" s="1"/>
  <c r="AA360" i="4" s="1"/>
  <c r="K361" i="4"/>
  <c r="V361" i="4" s="1"/>
  <c r="AA361" i="4" s="1"/>
  <c r="K362" i="4"/>
  <c r="V362" i="4" s="1"/>
  <c r="AA362" i="4" s="1"/>
  <c r="K363" i="4"/>
  <c r="V363" i="4" s="1"/>
  <c r="AA363" i="4" s="1"/>
  <c r="K364" i="4"/>
  <c r="V364" i="4" s="1"/>
  <c r="AA364" i="4" s="1"/>
  <c r="K365" i="4"/>
  <c r="V365" i="4" s="1"/>
  <c r="AA365" i="4" s="1"/>
  <c r="K366" i="4"/>
  <c r="V366" i="4" s="1"/>
  <c r="AA366" i="4" s="1"/>
  <c r="K367" i="4"/>
  <c r="V367" i="4" s="1"/>
  <c r="AA367" i="4" s="1"/>
  <c r="K368" i="4"/>
  <c r="V368" i="4" s="1"/>
  <c r="AA368" i="4" s="1"/>
  <c r="K369" i="4"/>
  <c r="V369" i="4" s="1"/>
  <c r="AA369" i="4" s="1"/>
  <c r="K370" i="4"/>
  <c r="V370" i="4" s="1"/>
  <c r="AA370" i="4" s="1"/>
  <c r="K371" i="4"/>
  <c r="V371" i="4" s="1"/>
  <c r="AA371" i="4" s="1"/>
  <c r="K372" i="4"/>
  <c r="V372" i="4" s="1"/>
  <c r="AA372" i="4" s="1"/>
  <c r="K374" i="4"/>
  <c r="V374" i="4" s="1"/>
  <c r="AA374" i="4" s="1"/>
  <c r="K375" i="4"/>
  <c r="V375" i="4" s="1"/>
  <c r="AA375" i="4" s="1"/>
  <c r="K376" i="4"/>
  <c r="V376" i="4" s="1"/>
  <c r="AA376" i="4" s="1"/>
  <c r="K377" i="4"/>
  <c r="V377" i="4" s="1"/>
  <c r="AA377" i="4" s="1"/>
  <c r="K378" i="4"/>
  <c r="V378" i="4" s="1"/>
  <c r="AA378" i="4" s="1"/>
  <c r="K379" i="4"/>
  <c r="V379" i="4" s="1"/>
  <c r="AA379" i="4" s="1"/>
  <c r="K380" i="4"/>
  <c r="V380" i="4" s="1"/>
  <c r="AA380" i="4" s="1"/>
  <c r="K381" i="4"/>
  <c r="V381" i="4" s="1"/>
  <c r="AA381" i="4" s="1"/>
  <c r="K382" i="4"/>
  <c r="V382" i="4" s="1"/>
  <c r="AA382" i="4" s="1"/>
  <c r="K383" i="4"/>
  <c r="V383" i="4" s="1"/>
  <c r="AA383" i="4" s="1"/>
  <c r="K384" i="4"/>
  <c r="V384" i="4" s="1"/>
  <c r="AA384" i="4" s="1"/>
  <c r="K385" i="4"/>
  <c r="V385" i="4" s="1"/>
  <c r="AA385" i="4" s="1"/>
  <c r="K386" i="4"/>
  <c r="V386" i="4" s="1"/>
  <c r="AA386" i="4" s="1"/>
  <c r="K387" i="4"/>
  <c r="V387" i="4" s="1"/>
  <c r="AA387" i="4" s="1"/>
  <c r="K388" i="4"/>
  <c r="V388" i="4" s="1"/>
  <c r="AA388" i="4" s="1"/>
  <c r="K389" i="4"/>
  <c r="V389" i="4" s="1"/>
  <c r="AA389" i="4" s="1"/>
  <c r="K390" i="4"/>
  <c r="V390" i="4" s="1"/>
  <c r="AA390" i="4" s="1"/>
  <c r="K391" i="4"/>
  <c r="V391" i="4" s="1"/>
  <c r="AA391" i="4" s="1"/>
  <c r="K392" i="4"/>
  <c r="V392" i="4" s="1"/>
  <c r="AA392" i="4" s="1"/>
  <c r="K393" i="4"/>
  <c r="V393" i="4" s="1"/>
  <c r="AA393" i="4" s="1"/>
  <c r="K395" i="4"/>
  <c r="V395" i="4" s="1"/>
  <c r="AA395" i="4" s="1"/>
  <c r="K396" i="4"/>
  <c r="V396" i="4" s="1"/>
  <c r="AA396" i="4" s="1"/>
  <c r="K397" i="4"/>
  <c r="V397" i="4" s="1"/>
  <c r="AA397" i="4" s="1"/>
  <c r="K398" i="4"/>
  <c r="V398" i="4" s="1"/>
  <c r="AA398" i="4" s="1"/>
  <c r="K399" i="4"/>
  <c r="V399" i="4" s="1"/>
  <c r="AA399" i="4" s="1"/>
  <c r="K400" i="4"/>
  <c r="V400" i="4" s="1"/>
  <c r="AA400" i="4" s="1"/>
  <c r="K401" i="4"/>
  <c r="V401" i="4" s="1"/>
  <c r="AA401" i="4" s="1"/>
  <c r="K402" i="4"/>
  <c r="V402" i="4" s="1"/>
  <c r="AA402" i="4" s="1"/>
  <c r="K403" i="4"/>
  <c r="V403" i="4" s="1"/>
  <c r="AA403" i="4" s="1"/>
  <c r="K404" i="4"/>
  <c r="V404" i="4" s="1"/>
  <c r="AA404" i="4" s="1"/>
  <c r="K405" i="4"/>
  <c r="V405" i="4" s="1"/>
  <c r="AA405" i="4" s="1"/>
  <c r="K406" i="4"/>
  <c r="V406" i="4" s="1"/>
  <c r="AA406" i="4" s="1"/>
  <c r="K407" i="4"/>
  <c r="V407" i="4" s="1"/>
  <c r="AA407" i="4" s="1"/>
  <c r="K408" i="4"/>
  <c r="V408" i="4" s="1"/>
  <c r="AA408" i="4" s="1"/>
  <c r="K409" i="4"/>
  <c r="V409" i="4" s="1"/>
  <c r="AA409" i="4" s="1"/>
  <c r="K410" i="4"/>
  <c r="V410" i="4" s="1"/>
  <c r="AA410" i="4" s="1"/>
  <c r="K412" i="4"/>
  <c r="V412" i="4" s="1"/>
  <c r="AA412" i="4" s="1"/>
  <c r="K413" i="4"/>
  <c r="V413" i="4" s="1"/>
  <c r="AA413" i="4" s="1"/>
  <c r="K414" i="4"/>
  <c r="V414" i="4" s="1"/>
  <c r="AA414" i="4" s="1"/>
  <c r="K415" i="4"/>
  <c r="V415" i="4" s="1"/>
  <c r="AA415" i="4" s="1"/>
  <c r="K417" i="4"/>
  <c r="V417" i="4" s="1"/>
  <c r="AA417" i="4" s="1"/>
  <c r="K418" i="4"/>
  <c r="V418" i="4" s="1"/>
  <c r="AA418" i="4" s="1"/>
  <c r="K419" i="4"/>
  <c r="V419" i="4" s="1"/>
  <c r="AA419" i="4" s="1"/>
  <c r="K420" i="4"/>
  <c r="V420" i="4" s="1"/>
  <c r="AA420" i="4" s="1"/>
  <c r="K421" i="4"/>
  <c r="V421" i="4" s="1"/>
  <c r="AA421" i="4" s="1"/>
  <c r="K422" i="4"/>
  <c r="V422" i="4" s="1"/>
  <c r="AA422" i="4" s="1"/>
  <c r="K423" i="4"/>
  <c r="V423" i="4" s="1"/>
  <c r="AA423" i="4" s="1"/>
  <c r="K424" i="4"/>
  <c r="V424" i="4" s="1"/>
  <c r="AA424" i="4" s="1"/>
  <c r="K425" i="4"/>
  <c r="V425" i="4" s="1"/>
  <c r="AA425" i="4" s="1"/>
  <c r="K426" i="4"/>
  <c r="V426" i="4" s="1"/>
  <c r="AA426" i="4" s="1"/>
  <c r="K428" i="4"/>
  <c r="V428" i="4" s="1"/>
  <c r="AA428" i="4" s="1"/>
  <c r="K429" i="4"/>
  <c r="V429" i="4" s="1"/>
  <c r="AA429" i="4" s="1"/>
  <c r="K430" i="4"/>
  <c r="V430" i="4" s="1"/>
  <c r="AA430" i="4" s="1"/>
  <c r="K431" i="4"/>
  <c r="V431" i="4" s="1"/>
  <c r="AA431" i="4" s="1"/>
  <c r="K432" i="4"/>
  <c r="V432" i="4" s="1"/>
  <c r="AA432" i="4" s="1"/>
  <c r="K433" i="4"/>
  <c r="V433" i="4" s="1"/>
  <c r="AA433" i="4" s="1"/>
  <c r="K434" i="4"/>
  <c r="V434" i="4" s="1"/>
  <c r="AA434" i="4" s="1"/>
  <c r="K436" i="4"/>
  <c r="V436" i="4" s="1"/>
  <c r="AA436" i="4" s="1"/>
  <c r="K437" i="4"/>
  <c r="V437" i="4" s="1"/>
  <c r="AA437" i="4" s="1"/>
  <c r="K438" i="4"/>
  <c r="V438" i="4" s="1"/>
  <c r="AA438" i="4" s="1"/>
  <c r="K441" i="4"/>
  <c r="V441" i="4" s="1"/>
  <c r="AA441" i="4" s="1"/>
  <c r="K442" i="4"/>
  <c r="V442" i="4" s="1"/>
  <c r="AA442" i="4" s="1"/>
  <c r="K443" i="4"/>
  <c r="V443" i="4" s="1"/>
  <c r="AA443" i="4" s="1"/>
  <c r="K445" i="4"/>
  <c r="V445" i="4" s="1"/>
  <c r="AA445" i="4" s="1"/>
  <c r="K446" i="4"/>
  <c r="V446" i="4" s="1"/>
  <c r="AA446" i="4" s="1"/>
  <c r="K447" i="4"/>
  <c r="V447" i="4" s="1"/>
  <c r="AA447" i="4" s="1"/>
  <c r="K448" i="4"/>
  <c r="V448" i="4" s="1"/>
  <c r="AA448" i="4" s="1"/>
  <c r="K449" i="4"/>
  <c r="V449" i="4" s="1"/>
  <c r="AA449" i="4" s="1"/>
  <c r="K450" i="4"/>
  <c r="V450" i="4" s="1"/>
  <c r="AA450" i="4" s="1"/>
  <c r="K451" i="4"/>
  <c r="V451" i="4" s="1"/>
  <c r="AA451" i="4" s="1"/>
  <c r="K452" i="4"/>
  <c r="V452" i="4" s="1"/>
  <c r="AA452" i="4" s="1"/>
  <c r="K453" i="4"/>
  <c r="V453" i="4" s="1"/>
  <c r="AA453" i="4" s="1"/>
  <c r="K454" i="4"/>
  <c r="V454" i="4" s="1"/>
  <c r="AA454" i="4" s="1"/>
  <c r="K456" i="4"/>
  <c r="V456" i="4" s="1"/>
  <c r="AA456" i="4" s="1"/>
  <c r="K457" i="4"/>
  <c r="V457" i="4" s="1"/>
  <c r="AA457" i="4" s="1"/>
  <c r="K458" i="4"/>
  <c r="V458" i="4" s="1"/>
  <c r="AA458" i="4" s="1"/>
  <c r="K459" i="4"/>
  <c r="V459" i="4" s="1"/>
  <c r="AA459" i="4" s="1"/>
  <c r="K460" i="4"/>
  <c r="V460" i="4" s="1"/>
  <c r="AA460" i="4" s="1"/>
  <c r="K461" i="4"/>
  <c r="V461" i="4" s="1"/>
  <c r="AA461" i="4" s="1"/>
  <c r="K462" i="4"/>
  <c r="V462" i="4" s="1"/>
  <c r="AA462" i="4" s="1"/>
  <c r="K463" i="4"/>
  <c r="V463" i="4" s="1"/>
  <c r="AA463" i="4" s="1"/>
  <c r="K464" i="4"/>
  <c r="V467" i="4" s="1"/>
  <c r="V470" i="4" s="1"/>
  <c r="K3" i="4"/>
  <c r="V3" i="4" s="1"/>
  <c r="AA3" i="4" s="1"/>
  <c r="J8" i="4"/>
  <c r="U8" i="4" s="1"/>
  <c r="Z8" i="4" s="1"/>
  <c r="J7" i="4"/>
  <c r="U7" i="4" s="1"/>
  <c r="Z7" i="4" s="1"/>
  <c r="J5" i="4"/>
  <c r="U5" i="4" s="1"/>
  <c r="Z5" i="4" s="1"/>
  <c r="J4" i="4"/>
  <c r="U4" i="4" s="1"/>
  <c r="J3" i="4"/>
  <c r="U3" i="4" s="1"/>
  <c r="Z3" i="4" s="1"/>
  <c r="J188" i="4"/>
  <c r="U188" i="4" s="1"/>
  <c r="Z188" i="4" s="1"/>
  <c r="J189" i="4"/>
  <c r="U189" i="4" s="1"/>
  <c r="Z189" i="4" s="1"/>
  <c r="J190" i="4"/>
  <c r="U190" i="4" s="1"/>
  <c r="Z190" i="4" s="1"/>
  <c r="J191" i="4"/>
  <c r="U191" i="4" s="1"/>
  <c r="Z191" i="4" s="1"/>
  <c r="J192" i="4"/>
  <c r="U192" i="4" s="1"/>
  <c r="Z192" i="4" s="1"/>
  <c r="J193" i="4"/>
  <c r="U193" i="4" s="1"/>
  <c r="Z193" i="4" s="1"/>
  <c r="J194" i="4"/>
  <c r="U194" i="4" s="1"/>
  <c r="Z194" i="4" s="1"/>
  <c r="J195" i="4"/>
  <c r="U195" i="4" s="1"/>
  <c r="Z195" i="4" s="1"/>
  <c r="J196" i="4"/>
  <c r="U196" i="4" s="1"/>
  <c r="Z196" i="4" s="1"/>
  <c r="J197" i="4"/>
  <c r="U197" i="4" s="1"/>
  <c r="Z197" i="4" s="1"/>
  <c r="J198" i="4"/>
  <c r="U198" i="4" s="1"/>
  <c r="Z198" i="4" s="1"/>
  <c r="J199" i="4"/>
  <c r="U199" i="4" s="1"/>
  <c r="Z199" i="4" s="1"/>
  <c r="J200" i="4"/>
  <c r="U200" i="4" s="1"/>
  <c r="Z200" i="4" s="1"/>
  <c r="J201" i="4"/>
  <c r="U201" i="4" s="1"/>
  <c r="Z201" i="4" s="1"/>
  <c r="J202" i="4"/>
  <c r="U202" i="4" s="1"/>
  <c r="Z202" i="4" s="1"/>
  <c r="J203" i="4"/>
  <c r="U203" i="4" s="1"/>
  <c r="Z203" i="4" s="1"/>
  <c r="J204" i="4"/>
  <c r="U204" i="4" s="1"/>
  <c r="Z204" i="4" s="1"/>
  <c r="J205" i="4"/>
  <c r="U205" i="4" s="1"/>
  <c r="Z205" i="4" s="1"/>
  <c r="J206" i="4"/>
  <c r="U206" i="4" s="1"/>
  <c r="Z206" i="4" s="1"/>
  <c r="J207" i="4"/>
  <c r="U207" i="4" s="1"/>
  <c r="Z207" i="4" s="1"/>
  <c r="J208" i="4"/>
  <c r="U208" i="4" s="1"/>
  <c r="Z208" i="4" s="1"/>
  <c r="J209" i="4"/>
  <c r="U209" i="4" s="1"/>
  <c r="Z209" i="4" s="1"/>
  <c r="J210" i="4"/>
  <c r="U210" i="4" s="1"/>
  <c r="Z210" i="4" s="1"/>
  <c r="J211" i="4"/>
  <c r="U211" i="4" s="1"/>
  <c r="Z211" i="4" s="1"/>
  <c r="J212" i="4"/>
  <c r="U212" i="4" s="1"/>
  <c r="Z212" i="4" s="1"/>
  <c r="J213" i="4"/>
  <c r="U213" i="4" s="1"/>
  <c r="Z213" i="4" s="1"/>
  <c r="J214" i="4"/>
  <c r="U214" i="4" s="1"/>
  <c r="Z214" i="4" s="1"/>
  <c r="J215" i="4"/>
  <c r="U215" i="4" s="1"/>
  <c r="Z215" i="4" s="1"/>
  <c r="J216" i="4"/>
  <c r="U216" i="4" s="1"/>
  <c r="Z216" i="4" s="1"/>
  <c r="J217" i="4"/>
  <c r="U217" i="4" s="1"/>
  <c r="Z217" i="4" s="1"/>
  <c r="J218" i="4"/>
  <c r="U218" i="4" s="1"/>
  <c r="Z218" i="4" s="1"/>
  <c r="J219" i="4"/>
  <c r="U219" i="4" s="1"/>
  <c r="Z219" i="4" s="1"/>
  <c r="J220" i="4"/>
  <c r="U220" i="4" s="1"/>
  <c r="Z220" i="4" s="1"/>
  <c r="J221" i="4"/>
  <c r="U221" i="4" s="1"/>
  <c r="Z221" i="4" s="1"/>
  <c r="J222" i="4"/>
  <c r="U222" i="4" s="1"/>
  <c r="Z222" i="4" s="1"/>
  <c r="J223" i="4"/>
  <c r="U223" i="4" s="1"/>
  <c r="Z223" i="4" s="1"/>
  <c r="J224" i="4"/>
  <c r="U224" i="4" s="1"/>
  <c r="Z224" i="4" s="1"/>
  <c r="J226" i="4"/>
  <c r="U226" i="4" s="1"/>
  <c r="Z226" i="4" s="1"/>
  <c r="J228" i="4"/>
  <c r="U228" i="4" s="1"/>
  <c r="Z228" i="4" s="1"/>
  <c r="J229" i="4"/>
  <c r="U229" i="4" s="1"/>
  <c r="Z229" i="4" s="1"/>
  <c r="J230" i="4"/>
  <c r="U230" i="4" s="1"/>
  <c r="Z230" i="4" s="1"/>
  <c r="J231" i="4"/>
  <c r="U231" i="4" s="1"/>
  <c r="Z231" i="4" s="1"/>
  <c r="J232" i="4"/>
  <c r="U232" i="4" s="1"/>
  <c r="Z232" i="4" s="1"/>
  <c r="J233" i="4"/>
  <c r="U233" i="4" s="1"/>
  <c r="Z233" i="4" s="1"/>
  <c r="J234" i="4"/>
  <c r="U234" i="4" s="1"/>
  <c r="Z234" i="4" s="1"/>
  <c r="J235" i="4"/>
  <c r="U235" i="4" s="1"/>
  <c r="Z235" i="4" s="1"/>
  <c r="J236" i="4"/>
  <c r="U236" i="4" s="1"/>
  <c r="Z236" i="4" s="1"/>
  <c r="J237" i="4"/>
  <c r="U237" i="4" s="1"/>
  <c r="Z237" i="4" s="1"/>
  <c r="J238" i="4"/>
  <c r="U238" i="4" s="1"/>
  <c r="Z238" i="4" s="1"/>
  <c r="J239" i="4"/>
  <c r="U239" i="4" s="1"/>
  <c r="Z239" i="4" s="1"/>
  <c r="J240" i="4"/>
  <c r="U240" i="4" s="1"/>
  <c r="Z240" i="4" s="1"/>
  <c r="J241" i="4"/>
  <c r="U241" i="4" s="1"/>
  <c r="Z241" i="4" s="1"/>
  <c r="J242" i="4"/>
  <c r="U242" i="4" s="1"/>
  <c r="Z242" i="4" s="1"/>
  <c r="J243" i="4"/>
  <c r="U243" i="4" s="1"/>
  <c r="Z243" i="4" s="1"/>
  <c r="J244" i="4"/>
  <c r="U244" i="4" s="1"/>
  <c r="Z244" i="4" s="1"/>
  <c r="J245" i="4"/>
  <c r="U245" i="4" s="1"/>
  <c r="Z245" i="4" s="1"/>
  <c r="J246" i="4"/>
  <c r="U246" i="4" s="1"/>
  <c r="Z246" i="4" s="1"/>
  <c r="J247" i="4"/>
  <c r="U247" i="4" s="1"/>
  <c r="Z247" i="4" s="1"/>
  <c r="J248" i="4"/>
  <c r="U248" i="4" s="1"/>
  <c r="Z248" i="4" s="1"/>
  <c r="J249" i="4"/>
  <c r="U249" i="4" s="1"/>
  <c r="Z249" i="4" s="1"/>
  <c r="J250" i="4"/>
  <c r="U250" i="4" s="1"/>
  <c r="Z250" i="4" s="1"/>
  <c r="J251" i="4"/>
  <c r="U251" i="4" s="1"/>
  <c r="Z251" i="4" s="1"/>
  <c r="J252" i="4"/>
  <c r="U252" i="4" s="1"/>
  <c r="Z252" i="4" s="1"/>
  <c r="J253" i="4"/>
  <c r="U253" i="4" s="1"/>
  <c r="Z253" i="4" s="1"/>
  <c r="J254" i="4"/>
  <c r="U254" i="4" s="1"/>
  <c r="Z254" i="4" s="1"/>
  <c r="J255" i="4"/>
  <c r="U255" i="4" s="1"/>
  <c r="Z255" i="4" s="1"/>
  <c r="J257" i="4"/>
  <c r="U257" i="4" s="1"/>
  <c r="Z257" i="4" s="1"/>
  <c r="J258" i="4"/>
  <c r="U258" i="4" s="1"/>
  <c r="Z258" i="4" s="1"/>
  <c r="J260" i="4"/>
  <c r="U260" i="4" s="1"/>
  <c r="Z260" i="4" s="1"/>
  <c r="J262" i="4"/>
  <c r="U262" i="4" s="1"/>
  <c r="Z262" i="4" s="1"/>
  <c r="J263" i="4"/>
  <c r="U263" i="4" s="1"/>
  <c r="Z263" i="4" s="1"/>
  <c r="J264" i="4"/>
  <c r="U264" i="4" s="1"/>
  <c r="Z264" i="4" s="1"/>
  <c r="J265" i="4"/>
  <c r="U265" i="4" s="1"/>
  <c r="Z265" i="4" s="1"/>
  <c r="J266" i="4"/>
  <c r="U266" i="4" s="1"/>
  <c r="Z266" i="4" s="1"/>
  <c r="J269" i="4"/>
  <c r="U269" i="4" s="1"/>
  <c r="Z269" i="4" s="1"/>
  <c r="J271" i="4"/>
  <c r="U271" i="4" s="1"/>
  <c r="Z271" i="4" s="1"/>
  <c r="J272" i="4"/>
  <c r="U272" i="4" s="1"/>
  <c r="Z272" i="4" s="1"/>
  <c r="J273" i="4"/>
  <c r="U273" i="4" s="1"/>
  <c r="Z273" i="4" s="1"/>
  <c r="J274" i="4"/>
  <c r="U274" i="4" s="1"/>
  <c r="Z274" i="4" s="1"/>
  <c r="J275" i="4"/>
  <c r="U275" i="4" s="1"/>
  <c r="Z275" i="4" s="1"/>
  <c r="J276" i="4"/>
  <c r="U276" i="4" s="1"/>
  <c r="Z276" i="4" s="1"/>
  <c r="J277" i="4"/>
  <c r="U277" i="4" s="1"/>
  <c r="Z277" i="4" s="1"/>
  <c r="J278" i="4"/>
  <c r="U278" i="4" s="1"/>
  <c r="Z278" i="4" s="1"/>
  <c r="J279" i="4"/>
  <c r="U279" i="4" s="1"/>
  <c r="Z279" i="4" s="1"/>
  <c r="J281" i="4"/>
  <c r="U281" i="4" s="1"/>
  <c r="Z281" i="4" s="1"/>
  <c r="J282" i="4"/>
  <c r="U282" i="4" s="1"/>
  <c r="Z282" i="4" s="1"/>
  <c r="J284" i="4"/>
  <c r="U284" i="4" s="1"/>
  <c r="Z284" i="4" s="1"/>
  <c r="J285" i="4"/>
  <c r="U285" i="4" s="1"/>
  <c r="Z285" i="4" s="1"/>
  <c r="J286" i="4"/>
  <c r="U286" i="4" s="1"/>
  <c r="Z286" i="4" s="1"/>
  <c r="J288" i="4"/>
  <c r="U288" i="4" s="1"/>
  <c r="Z288" i="4" s="1"/>
  <c r="J289" i="4"/>
  <c r="U289" i="4" s="1"/>
  <c r="Z289" i="4" s="1"/>
  <c r="J290" i="4"/>
  <c r="U290" i="4" s="1"/>
  <c r="Z290" i="4" s="1"/>
  <c r="J291" i="4"/>
  <c r="U291" i="4" s="1"/>
  <c r="Z291" i="4" s="1"/>
  <c r="J292" i="4"/>
  <c r="U292" i="4" s="1"/>
  <c r="Z292" i="4" s="1"/>
  <c r="J293" i="4"/>
  <c r="U293" i="4" s="1"/>
  <c r="Z293" i="4" s="1"/>
  <c r="J294" i="4"/>
  <c r="U294" i="4" s="1"/>
  <c r="Z294" i="4" s="1"/>
  <c r="J295" i="4"/>
  <c r="U295" i="4" s="1"/>
  <c r="Z295" i="4" s="1"/>
  <c r="J297" i="4"/>
  <c r="U297" i="4" s="1"/>
  <c r="Z297" i="4" s="1"/>
  <c r="J298" i="4"/>
  <c r="U298" i="4" s="1"/>
  <c r="Z298" i="4" s="1"/>
  <c r="J299" i="4"/>
  <c r="U299" i="4" s="1"/>
  <c r="Z299" i="4" s="1"/>
  <c r="J300" i="4"/>
  <c r="U300" i="4" s="1"/>
  <c r="Z300" i="4" s="1"/>
  <c r="J301" i="4"/>
  <c r="U301" i="4" s="1"/>
  <c r="Z301" i="4" s="1"/>
  <c r="J302" i="4"/>
  <c r="U302" i="4" s="1"/>
  <c r="Z302" i="4" s="1"/>
  <c r="J303" i="4"/>
  <c r="U303" i="4" s="1"/>
  <c r="Z303" i="4" s="1"/>
  <c r="J304" i="4"/>
  <c r="U304" i="4" s="1"/>
  <c r="Z304" i="4" s="1"/>
  <c r="J305" i="4"/>
  <c r="U305" i="4" s="1"/>
  <c r="Z305" i="4" s="1"/>
  <c r="J307" i="4"/>
  <c r="U307" i="4" s="1"/>
  <c r="Z307" i="4" s="1"/>
  <c r="J308" i="4"/>
  <c r="U308" i="4" s="1"/>
  <c r="Z308" i="4" s="1"/>
  <c r="J310" i="4"/>
  <c r="U310" i="4" s="1"/>
  <c r="Z310" i="4" s="1"/>
  <c r="J311" i="4"/>
  <c r="U311" i="4" s="1"/>
  <c r="Z311" i="4" s="1"/>
  <c r="J312" i="4"/>
  <c r="U312" i="4" s="1"/>
  <c r="Z312" i="4" s="1"/>
  <c r="J313" i="4"/>
  <c r="U313" i="4" s="1"/>
  <c r="Z313" i="4" s="1"/>
  <c r="J314" i="4"/>
  <c r="U314" i="4" s="1"/>
  <c r="Z314" i="4" s="1"/>
  <c r="J315" i="4"/>
  <c r="U315" i="4" s="1"/>
  <c r="Z315" i="4" s="1"/>
  <c r="J317" i="4"/>
  <c r="U317" i="4" s="1"/>
  <c r="Z317" i="4" s="1"/>
  <c r="J318" i="4"/>
  <c r="U318" i="4" s="1"/>
  <c r="Z318" i="4" s="1"/>
  <c r="J319" i="4"/>
  <c r="U319" i="4" s="1"/>
  <c r="Z319" i="4" s="1"/>
  <c r="J320" i="4"/>
  <c r="U320" i="4" s="1"/>
  <c r="Z320" i="4" s="1"/>
  <c r="J321" i="4"/>
  <c r="U321" i="4" s="1"/>
  <c r="Z321" i="4" s="1"/>
  <c r="J322" i="4"/>
  <c r="U322" i="4" s="1"/>
  <c r="Z322" i="4" s="1"/>
  <c r="J323" i="4"/>
  <c r="U323" i="4" s="1"/>
  <c r="Z323" i="4" s="1"/>
  <c r="J324" i="4"/>
  <c r="U324" i="4" s="1"/>
  <c r="Z324" i="4" s="1"/>
  <c r="J325" i="4"/>
  <c r="U325" i="4" s="1"/>
  <c r="Z325" i="4" s="1"/>
  <c r="J327" i="4"/>
  <c r="U327" i="4" s="1"/>
  <c r="Z327" i="4" s="1"/>
  <c r="J328" i="4"/>
  <c r="U328" i="4" s="1"/>
  <c r="Z328" i="4" s="1"/>
  <c r="J329" i="4"/>
  <c r="U329" i="4" s="1"/>
  <c r="Z329" i="4" s="1"/>
  <c r="J330" i="4"/>
  <c r="U330" i="4" s="1"/>
  <c r="Z330" i="4" s="1"/>
  <c r="J331" i="4"/>
  <c r="U331" i="4" s="1"/>
  <c r="Z331" i="4" s="1"/>
  <c r="J332" i="4"/>
  <c r="U332" i="4" s="1"/>
  <c r="Z332" i="4" s="1"/>
  <c r="J334" i="4"/>
  <c r="U334" i="4" s="1"/>
  <c r="Z334" i="4" s="1"/>
  <c r="J335" i="4"/>
  <c r="U335" i="4" s="1"/>
  <c r="Z335" i="4" s="1"/>
  <c r="J336" i="4"/>
  <c r="U336" i="4" s="1"/>
  <c r="Z336" i="4" s="1"/>
  <c r="J337" i="4"/>
  <c r="U337" i="4" s="1"/>
  <c r="Z337" i="4" s="1"/>
  <c r="J338" i="4"/>
  <c r="U338" i="4" s="1"/>
  <c r="Z338" i="4" s="1"/>
  <c r="J339" i="4"/>
  <c r="U339" i="4" s="1"/>
  <c r="Z339" i="4" s="1"/>
  <c r="J340" i="4"/>
  <c r="U340" i="4" s="1"/>
  <c r="Z340" i="4" s="1"/>
  <c r="J341" i="4"/>
  <c r="U341" i="4" s="1"/>
  <c r="Z341" i="4" s="1"/>
  <c r="J342" i="4"/>
  <c r="U342" i="4" s="1"/>
  <c r="Z342" i="4" s="1"/>
  <c r="J343" i="4"/>
  <c r="U343" i="4" s="1"/>
  <c r="Z343" i="4" s="1"/>
  <c r="J345" i="4"/>
  <c r="U345" i="4" s="1"/>
  <c r="Z345" i="4" s="1"/>
  <c r="J346" i="4"/>
  <c r="U346" i="4" s="1"/>
  <c r="Z346" i="4" s="1"/>
  <c r="J347" i="4"/>
  <c r="U347" i="4" s="1"/>
  <c r="Z347" i="4" s="1"/>
  <c r="J348" i="4"/>
  <c r="U348" i="4" s="1"/>
  <c r="Z348" i="4" s="1"/>
  <c r="J349" i="4"/>
  <c r="U349" i="4" s="1"/>
  <c r="Z349" i="4" s="1"/>
  <c r="J350" i="4"/>
  <c r="U350" i="4" s="1"/>
  <c r="Z350" i="4" s="1"/>
  <c r="J351" i="4"/>
  <c r="U351" i="4" s="1"/>
  <c r="Z351" i="4" s="1"/>
  <c r="J353" i="4"/>
  <c r="U353" i="4" s="1"/>
  <c r="Z353" i="4" s="1"/>
  <c r="J354" i="4"/>
  <c r="U354" i="4" s="1"/>
  <c r="Z354" i="4" s="1"/>
  <c r="J355" i="4"/>
  <c r="U355" i="4" s="1"/>
  <c r="Z355" i="4" s="1"/>
  <c r="J356" i="4"/>
  <c r="U356" i="4" s="1"/>
  <c r="Z356" i="4" s="1"/>
  <c r="J357" i="4"/>
  <c r="U357" i="4" s="1"/>
  <c r="Z357" i="4" s="1"/>
  <c r="J358" i="4"/>
  <c r="U358" i="4" s="1"/>
  <c r="Z358" i="4" s="1"/>
  <c r="J359" i="4"/>
  <c r="U359" i="4" s="1"/>
  <c r="Z359" i="4" s="1"/>
  <c r="J360" i="4"/>
  <c r="U360" i="4" s="1"/>
  <c r="Z360" i="4" s="1"/>
  <c r="J361" i="4"/>
  <c r="U361" i="4" s="1"/>
  <c r="Z361" i="4" s="1"/>
  <c r="J362" i="4"/>
  <c r="U362" i="4" s="1"/>
  <c r="Z362" i="4" s="1"/>
  <c r="J363" i="4"/>
  <c r="U363" i="4" s="1"/>
  <c r="Z363" i="4" s="1"/>
  <c r="J364" i="4"/>
  <c r="U364" i="4" s="1"/>
  <c r="Z364" i="4" s="1"/>
  <c r="J365" i="4"/>
  <c r="U365" i="4" s="1"/>
  <c r="Z365" i="4" s="1"/>
  <c r="J366" i="4"/>
  <c r="U366" i="4" s="1"/>
  <c r="Z366" i="4" s="1"/>
  <c r="J367" i="4"/>
  <c r="U367" i="4" s="1"/>
  <c r="Z367" i="4" s="1"/>
  <c r="J368" i="4"/>
  <c r="U368" i="4" s="1"/>
  <c r="Z368" i="4" s="1"/>
  <c r="J369" i="4"/>
  <c r="U369" i="4" s="1"/>
  <c r="Z369" i="4" s="1"/>
  <c r="J370" i="4"/>
  <c r="U370" i="4" s="1"/>
  <c r="Z370" i="4" s="1"/>
  <c r="J371" i="4"/>
  <c r="U371" i="4" s="1"/>
  <c r="Z371" i="4" s="1"/>
  <c r="J372" i="4"/>
  <c r="U372" i="4" s="1"/>
  <c r="Z372" i="4" s="1"/>
  <c r="J374" i="4"/>
  <c r="U374" i="4" s="1"/>
  <c r="Z374" i="4" s="1"/>
  <c r="J375" i="4"/>
  <c r="U375" i="4" s="1"/>
  <c r="Z375" i="4" s="1"/>
  <c r="J376" i="4"/>
  <c r="U376" i="4" s="1"/>
  <c r="Z376" i="4" s="1"/>
  <c r="J377" i="4"/>
  <c r="U377" i="4" s="1"/>
  <c r="Z377" i="4" s="1"/>
  <c r="J378" i="4"/>
  <c r="U378" i="4" s="1"/>
  <c r="Z378" i="4" s="1"/>
  <c r="J379" i="4"/>
  <c r="U379" i="4" s="1"/>
  <c r="Z379" i="4" s="1"/>
  <c r="J380" i="4"/>
  <c r="U380" i="4" s="1"/>
  <c r="Z380" i="4" s="1"/>
  <c r="J381" i="4"/>
  <c r="U381" i="4" s="1"/>
  <c r="Z381" i="4" s="1"/>
  <c r="J382" i="4"/>
  <c r="U382" i="4" s="1"/>
  <c r="Z382" i="4" s="1"/>
  <c r="J383" i="4"/>
  <c r="U383" i="4" s="1"/>
  <c r="Z383" i="4" s="1"/>
  <c r="J384" i="4"/>
  <c r="U384" i="4" s="1"/>
  <c r="Z384" i="4" s="1"/>
  <c r="J385" i="4"/>
  <c r="U385" i="4" s="1"/>
  <c r="Z385" i="4" s="1"/>
  <c r="J386" i="4"/>
  <c r="U386" i="4" s="1"/>
  <c r="Z386" i="4" s="1"/>
  <c r="J387" i="4"/>
  <c r="U387" i="4" s="1"/>
  <c r="Z387" i="4" s="1"/>
  <c r="J388" i="4"/>
  <c r="U388" i="4" s="1"/>
  <c r="Z388" i="4" s="1"/>
  <c r="J389" i="4"/>
  <c r="U389" i="4" s="1"/>
  <c r="Z389" i="4" s="1"/>
  <c r="J390" i="4"/>
  <c r="U390" i="4" s="1"/>
  <c r="Z390" i="4" s="1"/>
  <c r="J391" i="4"/>
  <c r="U391" i="4" s="1"/>
  <c r="Z391" i="4" s="1"/>
  <c r="J392" i="4"/>
  <c r="U392" i="4" s="1"/>
  <c r="Z392" i="4" s="1"/>
  <c r="J393" i="4"/>
  <c r="U393" i="4" s="1"/>
  <c r="Z393" i="4" s="1"/>
  <c r="J395" i="4"/>
  <c r="U395" i="4" s="1"/>
  <c r="Z395" i="4" s="1"/>
  <c r="J396" i="4"/>
  <c r="U396" i="4" s="1"/>
  <c r="Z396" i="4" s="1"/>
  <c r="J397" i="4"/>
  <c r="U397" i="4" s="1"/>
  <c r="Z397" i="4" s="1"/>
  <c r="J398" i="4"/>
  <c r="U398" i="4" s="1"/>
  <c r="Z398" i="4" s="1"/>
  <c r="J399" i="4"/>
  <c r="U399" i="4" s="1"/>
  <c r="Z399" i="4" s="1"/>
  <c r="J400" i="4"/>
  <c r="U400" i="4" s="1"/>
  <c r="Z400" i="4" s="1"/>
  <c r="J401" i="4"/>
  <c r="U401" i="4" s="1"/>
  <c r="Z401" i="4" s="1"/>
  <c r="J402" i="4"/>
  <c r="U402" i="4" s="1"/>
  <c r="Z402" i="4" s="1"/>
  <c r="J403" i="4"/>
  <c r="U403" i="4" s="1"/>
  <c r="Z403" i="4" s="1"/>
  <c r="J404" i="4"/>
  <c r="U404" i="4" s="1"/>
  <c r="Z404" i="4" s="1"/>
  <c r="J405" i="4"/>
  <c r="U405" i="4" s="1"/>
  <c r="Z405" i="4" s="1"/>
  <c r="J406" i="4"/>
  <c r="U406" i="4" s="1"/>
  <c r="Z406" i="4" s="1"/>
  <c r="J407" i="4"/>
  <c r="U407" i="4" s="1"/>
  <c r="Z407" i="4" s="1"/>
  <c r="J408" i="4"/>
  <c r="U408" i="4" s="1"/>
  <c r="Z408" i="4" s="1"/>
  <c r="J409" i="4"/>
  <c r="U409" i="4" s="1"/>
  <c r="Z409" i="4" s="1"/>
  <c r="J410" i="4"/>
  <c r="U410" i="4" s="1"/>
  <c r="Z410" i="4" s="1"/>
  <c r="J412" i="4"/>
  <c r="U412" i="4" s="1"/>
  <c r="Z412" i="4" s="1"/>
  <c r="J413" i="4"/>
  <c r="U413" i="4" s="1"/>
  <c r="Z413" i="4" s="1"/>
  <c r="J414" i="4"/>
  <c r="U414" i="4" s="1"/>
  <c r="Z414" i="4" s="1"/>
  <c r="J415" i="4"/>
  <c r="U415" i="4" s="1"/>
  <c r="Z415" i="4" s="1"/>
  <c r="J417" i="4"/>
  <c r="U417" i="4" s="1"/>
  <c r="Z417" i="4" s="1"/>
  <c r="J418" i="4"/>
  <c r="U418" i="4" s="1"/>
  <c r="Z418" i="4" s="1"/>
  <c r="J419" i="4"/>
  <c r="U419" i="4" s="1"/>
  <c r="Z419" i="4" s="1"/>
  <c r="J420" i="4"/>
  <c r="U420" i="4" s="1"/>
  <c r="Z420" i="4" s="1"/>
  <c r="J421" i="4"/>
  <c r="U421" i="4" s="1"/>
  <c r="Z421" i="4" s="1"/>
  <c r="J422" i="4"/>
  <c r="U422" i="4" s="1"/>
  <c r="Z422" i="4" s="1"/>
  <c r="J423" i="4"/>
  <c r="U423" i="4" s="1"/>
  <c r="Z423" i="4" s="1"/>
  <c r="J424" i="4"/>
  <c r="U424" i="4" s="1"/>
  <c r="Z424" i="4" s="1"/>
  <c r="J425" i="4"/>
  <c r="U425" i="4" s="1"/>
  <c r="Z425" i="4" s="1"/>
  <c r="J426" i="4"/>
  <c r="U426" i="4" s="1"/>
  <c r="Z426" i="4" s="1"/>
  <c r="J428" i="4"/>
  <c r="U428" i="4" s="1"/>
  <c r="Z428" i="4" s="1"/>
  <c r="J429" i="4"/>
  <c r="U429" i="4" s="1"/>
  <c r="Z429" i="4" s="1"/>
  <c r="J430" i="4"/>
  <c r="U430" i="4" s="1"/>
  <c r="Z430" i="4" s="1"/>
  <c r="J431" i="4"/>
  <c r="U431" i="4" s="1"/>
  <c r="Z431" i="4" s="1"/>
  <c r="J432" i="4"/>
  <c r="U432" i="4" s="1"/>
  <c r="Z432" i="4" s="1"/>
  <c r="J433" i="4"/>
  <c r="U433" i="4" s="1"/>
  <c r="Z433" i="4" s="1"/>
  <c r="J434" i="4"/>
  <c r="U434" i="4" s="1"/>
  <c r="Z434" i="4" s="1"/>
  <c r="J436" i="4"/>
  <c r="U436" i="4" s="1"/>
  <c r="Z436" i="4" s="1"/>
  <c r="J437" i="4"/>
  <c r="U437" i="4" s="1"/>
  <c r="Z437" i="4" s="1"/>
  <c r="J438" i="4"/>
  <c r="U438" i="4" s="1"/>
  <c r="Z438" i="4" s="1"/>
  <c r="J441" i="4"/>
  <c r="U441" i="4" s="1"/>
  <c r="Z441" i="4" s="1"/>
  <c r="J442" i="4"/>
  <c r="U442" i="4" s="1"/>
  <c r="Z442" i="4" s="1"/>
  <c r="J443" i="4"/>
  <c r="U443" i="4" s="1"/>
  <c r="Z443" i="4" s="1"/>
  <c r="J445" i="4"/>
  <c r="U445" i="4" s="1"/>
  <c r="Z445" i="4" s="1"/>
  <c r="J446" i="4"/>
  <c r="U446" i="4" s="1"/>
  <c r="Z446" i="4" s="1"/>
  <c r="J447" i="4"/>
  <c r="U447" i="4" s="1"/>
  <c r="Z447" i="4" s="1"/>
  <c r="J448" i="4"/>
  <c r="U448" i="4" s="1"/>
  <c r="Z448" i="4" s="1"/>
  <c r="J449" i="4"/>
  <c r="U449" i="4" s="1"/>
  <c r="Z449" i="4" s="1"/>
  <c r="J450" i="4"/>
  <c r="U450" i="4" s="1"/>
  <c r="Z450" i="4" s="1"/>
  <c r="J451" i="4"/>
  <c r="U451" i="4" s="1"/>
  <c r="Z451" i="4" s="1"/>
  <c r="J452" i="4"/>
  <c r="U452" i="4" s="1"/>
  <c r="Z452" i="4" s="1"/>
  <c r="J453" i="4"/>
  <c r="U453" i="4" s="1"/>
  <c r="Z453" i="4" s="1"/>
  <c r="J454" i="4"/>
  <c r="U454" i="4" s="1"/>
  <c r="Z454" i="4" s="1"/>
  <c r="J456" i="4"/>
  <c r="U456" i="4" s="1"/>
  <c r="Z456" i="4" s="1"/>
  <c r="J457" i="4"/>
  <c r="U457" i="4" s="1"/>
  <c r="Z457" i="4" s="1"/>
  <c r="J458" i="4"/>
  <c r="U458" i="4" s="1"/>
  <c r="Z458" i="4" s="1"/>
  <c r="J459" i="4"/>
  <c r="U459" i="4" s="1"/>
  <c r="Z459" i="4" s="1"/>
  <c r="J460" i="4"/>
  <c r="U460" i="4" s="1"/>
  <c r="Z460" i="4" s="1"/>
  <c r="J461" i="4"/>
  <c r="U461" i="4" s="1"/>
  <c r="Z461" i="4" s="1"/>
  <c r="J462" i="4"/>
  <c r="U462" i="4" s="1"/>
  <c r="Z462" i="4" s="1"/>
  <c r="J463" i="4"/>
  <c r="U463" i="4" s="1"/>
  <c r="Z463" i="4" s="1"/>
  <c r="J464" i="4"/>
  <c r="U467" i="4" s="1"/>
  <c r="U470" i="4" s="1"/>
  <c r="J186" i="4"/>
  <c r="U186" i="4" s="1"/>
  <c r="Z186" i="4" s="1"/>
  <c r="J187" i="4"/>
  <c r="U187" i="4" s="1"/>
  <c r="Z187" i="4" s="1"/>
  <c r="J42" i="4"/>
  <c r="U42" i="4" s="1"/>
  <c r="Z42" i="4" s="1"/>
  <c r="J43" i="4"/>
  <c r="U43" i="4" s="1"/>
  <c r="Z43" i="4" s="1"/>
  <c r="J44" i="4"/>
  <c r="U44" i="4" s="1"/>
  <c r="Z44" i="4" s="1"/>
  <c r="J45" i="4"/>
  <c r="U45" i="4" s="1"/>
  <c r="Z45" i="4" s="1"/>
  <c r="J46" i="4"/>
  <c r="U46" i="4" s="1"/>
  <c r="Z46" i="4" s="1"/>
  <c r="J47" i="4"/>
  <c r="U47" i="4" s="1"/>
  <c r="Z47" i="4" s="1"/>
  <c r="J48" i="4"/>
  <c r="U48" i="4" s="1"/>
  <c r="Z48" i="4" s="1"/>
  <c r="J49" i="4"/>
  <c r="U49" i="4" s="1"/>
  <c r="Z49" i="4" s="1"/>
  <c r="J50" i="4"/>
  <c r="U50" i="4" s="1"/>
  <c r="Z50" i="4" s="1"/>
  <c r="J51" i="4"/>
  <c r="U51" i="4" s="1"/>
  <c r="Z51" i="4" s="1"/>
  <c r="J52" i="4"/>
  <c r="U52" i="4" s="1"/>
  <c r="Z52" i="4" s="1"/>
  <c r="J53" i="4"/>
  <c r="U53" i="4" s="1"/>
  <c r="Z53" i="4" s="1"/>
  <c r="J54" i="4"/>
  <c r="U54" i="4" s="1"/>
  <c r="Z54" i="4" s="1"/>
  <c r="J55" i="4"/>
  <c r="U55" i="4" s="1"/>
  <c r="Z55" i="4" s="1"/>
  <c r="J56" i="4"/>
  <c r="U56" i="4" s="1"/>
  <c r="Z56" i="4" s="1"/>
  <c r="J57" i="4"/>
  <c r="U57" i="4" s="1"/>
  <c r="Z57" i="4" s="1"/>
  <c r="J58" i="4"/>
  <c r="U58" i="4" s="1"/>
  <c r="Z58" i="4" s="1"/>
  <c r="J59" i="4"/>
  <c r="U59" i="4" s="1"/>
  <c r="Z59" i="4" s="1"/>
  <c r="J61" i="4"/>
  <c r="U61" i="4" s="1"/>
  <c r="Z61" i="4" s="1"/>
  <c r="J62" i="4"/>
  <c r="U62" i="4" s="1"/>
  <c r="Z62" i="4" s="1"/>
  <c r="J63" i="4"/>
  <c r="U63" i="4" s="1"/>
  <c r="Z63" i="4" s="1"/>
  <c r="J64" i="4"/>
  <c r="U64" i="4" s="1"/>
  <c r="Z64" i="4" s="1"/>
  <c r="J65" i="4"/>
  <c r="U65" i="4" s="1"/>
  <c r="Z65" i="4" s="1"/>
  <c r="J66" i="4"/>
  <c r="U66" i="4" s="1"/>
  <c r="Z66" i="4" s="1"/>
  <c r="J67" i="4"/>
  <c r="U67" i="4" s="1"/>
  <c r="Z67" i="4" s="1"/>
  <c r="J69" i="4"/>
  <c r="U69" i="4" s="1"/>
  <c r="Z69" i="4" s="1"/>
  <c r="J70" i="4"/>
  <c r="U70" i="4" s="1"/>
  <c r="Z70" i="4" s="1"/>
  <c r="J71" i="4"/>
  <c r="U71" i="4" s="1"/>
  <c r="Z71" i="4" s="1"/>
  <c r="J72" i="4"/>
  <c r="U72" i="4" s="1"/>
  <c r="Z72" i="4" s="1"/>
  <c r="J73" i="4"/>
  <c r="U73" i="4" s="1"/>
  <c r="Z73" i="4" s="1"/>
  <c r="J75" i="4"/>
  <c r="U75" i="4" s="1"/>
  <c r="Z75" i="4" s="1"/>
  <c r="J76" i="4"/>
  <c r="U76" i="4" s="1"/>
  <c r="Z76" i="4" s="1"/>
  <c r="J77" i="4"/>
  <c r="U77" i="4" s="1"/>
  <c r="Z77" i="4" s="1"/>
  <c r="J78" i="4"/>
  <c r="U78" i="4" s="1"/>
  <c r="Z78" i="4" s="1"/>
  <c r="J80" i="4"/>
  <c r="U80" i="4" s="1"/>
  <c r="Z80" i="4" s="1"/>
  <c r="J81" i="4"/>
  <c r="U81" i="4" s="1"/>
  <c r="Z81" i="4" s="1"/>
  <c r="J83" i="4"/>
  <c r="U83" i="4" s="1"/>
  <c r="Z83" i="4" s="1"/>
  <c r="J84" i="4"/>
  <c r="U84" i="4" s="1"/>
  <c r="Z84" i="4" s="1"/>
  <c r="J85" i="4"/>
  <c r="U85" i="4" s="1"/>
  <c r="Z85" i="4" s="1"/>
  <c r="J86" i="4"/>
  <c r="U86" i="4" s="1"/>
  <c r="Z86" i="4" s="1"/>
  <c r="J87" i="4"/>
  <c r="U87" i="4" s="1"/>
  <c r="Z87" i="4" s="1"/>
  <c r="J88" i="4"/>
  <c r="U88" i="4" s="1"/>
  <c r="Z88" i="4" s="1"/>
  <c r="J89" i="4"/>
  <c r="U89" i="4" s="1"/>
  <c r="Z89" i="4" s="1"/>
  <c r="J90" i="4"/>
  <c r="U90" i="4" s="1"/>
  <c r="Z90" i="4" s="1"/>
  <c r="J91" i="4"/>
  <c r="U91" i="4" s="1"/>
  <c r="Z91" i="4" s="1"/>
  <c r="J92" i="4"/>
  <c r="U92" i="4" s="1"/>
  <c r="Z92" i="4" s="1"/>
  <c r="J93" i="4"/>
  <c r="U93" i="4" s="1"/>
  <c r="Z93" i="4" s="1"/>
  <c r="J94" i="4"/>
  <c r="U94" i="4" s="1"/>
  <c r="Z94" i="4" s="1"/>
  <c r="J96" i="4"/>
  <c r="U96" i="4" s="1"/>
  <c r="Z96" i="4" s="1"/>
  <c r="J97" i="4"/>
  <c r="U97" i="4" s="1"/>
  <c r="Z97" i="4" s="1"/>
  <c r="J99" i="4"/>
  <c r="U99" i="4" s="1"/>
  <c r="Z99" i="4" s="1"/>
  <c r="J100" i="4"/>
  <c r="U100" i="4" s="1"/>
  <c r="Z100" i="4" s="1"/>
  <c r="J101" i="4"/>
  <c r="U101" i="4" s="1"/>
  <c r="Z101" i="4" s="1"/>
  <c r="J104" i="4"/>
  <c r="U104" i="4" s="1"/>
  <c r="Z104" i="4" s="1"/>
  <c r="J105" i="4"/>
  <c r="U105" i="4" s="1"/>
  <c r="Z105" i="4" s="1"/>
  <c r="J106" i="4"/>
  <c r="U106" i="4" s="1"/>
  <c r="Z106" i="4" s="1"/>
  <c r="J107" i="4"/>
  <c r="U107" i="4" s="1"/>
  <c r="Z107" i="4" s="1"/>
  <c r="J108" i="4"/>
  <c r="U108" i="4" s="1"/>
  <c r="Z108" i="4" s="1"/>
  <c r="J109" i="4"/>
  <c r="U109" i="4" s="1"/>
  <c r="Z109" i="4" s="1"/>
  <c r="J110" i="4"/>
  <c r="U110" i="4" s="1"/>
  <c r="Z110" i="4" s="1"/>
  <c r="J111" i="4"/>
  <c r="U111" i="4" s="1"/>
  <c r="Z111" i="4" s="1"/>
  <c r="J112" i="4"/>
  <c r="U112" i="4" s="1"/>
  <c r="Z112" i="4" s="1"/>
  <c r="J113" i="4"/>
  <c r="U113" i="4" s="1"/>
  <c r="Z113" i="4" s="1"/>
  <c r="J114" i="4"/>
  <c r="U114" i="4" s="1"/>
  <c r="Z114" i="4" s="1"/>
  <c r="J115" i="4"/>
  <c r="U115" i="4" s="1"/>
  <c r="Z115" i="4" s="1"/>
  <c r="J116" i="4"/>
  <c r="U116" i="4" s="1"/>
  <c r="Z116" i="4" s="1"/>
  <c r="J117" i="4"/>
  <c r="U117" i="4" s="1"/>
  <c r="Z117" i="4" s="1"/>
  <c r="J119" i="4"/>
  <c r="U119" i="4" s="1"/>
  <c r="Z119" i="4" s="1"/>
  <c r="J120" i="4"/>
  <c r="U120" i="4" s="1"/>
  <c r="Z120" i="4" s="1"/>
  <c r="J121" i="4"/>
  <c r="U121" i="4" s="1"/>
  <c r="Z121" i="4" s="1"/>
  <c r="J122" i="4"/>
  <c r="U122" i="4" s="1"/>
  <c r="Z122" i="4" s="1"/>
  <c r="J123" i="4"/>
  <c r="U123" i="4" s="1"/>
  <c r="Z123" i="4" s="1"/>
  <c r="J124" i="4"/>
  <c r="U124" i="4" s="1"/>
  <c r="Z124" i="4" s="1"/>
  <c r="J125" i="4"/>
  <c r="U125" i="4" s="1"/>
  <c r="Z125" i="4" s="1"/>
  <c r="J126" i="4"/>
  <c r="U126" i="4" s="1"/>
  <c r="Z126" i="4" s="1"/>
  <c r="J127" i="4"/>
  <c r="U127" i="4" s="1"/>
  <c r="Z127" i="4" s="1"/>
  <c r="J128" i="4"/>
  <c r="U128" i="4" s="1"/>
  <c r="Z128" i="4" s="1"/>
  <c r="J129" i="4"/>
  <c r="U129" i="4" s="1"/>
  <c r="Z129" i="4" s="1"/>
  <c r="J131" i="4"/>
  <c r="U131" i="4" s="1"/>
  <c r="Z131" i="4" s="1"/>
  <c r="J132" i="4"/>
  <c r="U132" i="4" s="1"/>
  <c r="Z132" i="4" s="1"/>
  <c r="J133" i="4"/>
  <c r="U133" i="4" s="1"/>
  <c r="Z133" i="4" s="1"/>
  <c r="J134" i="4"/>
  <c r="U134" i="4" s="1"/>
  <c r="Z134" i="4" s="1"/>
  <c r="J135" i="4"/>
  <c r="U135" i="4" s="1"/>
  <c r="Z135" i="4" s="1"/>
  <c r="J136" i="4"/>
  <c r="U136" i="4" s="1"/>
  <c r="Z136" i="4" s="1"/>
  <c r="J137" i="4"/>
  <c r="U137" i="4" s="1"/>
  <c r="Z137" i="4" s="1"/>
  <c r="J138" i="4"/>
  <c r="U138" i="4" s="1"/>
  <c r="Z138" i="4" s="1"/>
  <c r="J139" i="4"/>
  <c r="U139" i="4" s="1"/>
  <c r="Z139" i="4" s="1"/>
  <c r="J140" i="4"/>
  <c r="U140" i="4" s="1"/>
  <c r="Z140" i="4" s="1"/>
  <c r="J141" i="4"/>
  <c r="U141" i="4" s="1"/>
  <c r="Z141" i="4" s="1"/>
  <c r="J142" i="4"/>
  <c r="U142" i="4" s="1"/>
  <c r="Z142" i="4" s="1"/>
  <c r="J143" i="4"/>
  <c r="U143" i="4" s="1"/>
  <c r="Z143" i="4" s="1"/>
  <c r="J144" i="4"/>
  <c r="U144" i="4" s="1"/>
  <c r="Z144" i="4" s="1"/>
  <c r="J145" i="4"/>
  <c r="U145" i="4" s="1"/>
  <c r="Z145" i="4" s="1"/>
  <c r="J146" i="4"/>
  <c r="U146" i="4" s="1"/>
  <c r="Z146" i="4" s="1"/>
  <c r="J147" i="4"/>
  <c r="U147" i="4" s="1"/>
  <c r="Z147" i="4" s="1"/>
  <c r="J148" i="4"/>
  <c r="U148" i="4" s="1"/>
  <c r="Z148" i="4" s="1"/>
  <c r="J149" i="4"/>
  <c r="U149" i="4" s="1"/>
  <c r="Z149" i="4" s="1"/>
  <c r="J150" i="4"/>
  <c r="U150" i="4" s="1"/>
  <c r="Z150" i="4" s="1"/>
  <c r="J151" i="4"/>
  <c r="U151" i="4" s="1"/>
  <c r="Z151" i="4" s="1"/>
  <c r="J152" i="4"/>
  <c r="U152" i="4" s="1"/>
  <c r="Z152" i="4" s="1"/>
  <c r="J153" i="4"/>
  <c r="U153" i="4" s="1"/>
  <c r="Z153" i="4" s="1"/>
  <c r="J154" i="4"/>
  <c r="U154" i="4" s="1"/>
  <c r="Z154" i="4" s="1"/>
  <c r="J155" i="4"/>
  <c r="U155" i="4" s="1"/>
  <c r="Z155" i="4" s="1"/>
  <c r="J156" i="4"/>
  <c r="U156" i="4" s="1"/>
  <c r="Z156" i="4" s="1"/>
  <c r="J158" i="4"/>
  <c r="U158" i="4" s="1"/>
  <c r="Z158" i="4" s="1"/>
  <c r="J159" i="4"/>
  <c r="U159" i="4" s="1"/>
  <c r="Z159" i="4" s="1"/>
  <c r="J160" i="4"/>
  <c r="U160" i="4" s="1"/>
  <c r="Z160" i="4" s="1"/>
  <c r="J161" i="4"/>
  <c r="U161" i="4" s="1"/>
  <c r="Z161" i="4" s="1"/>
  <c r="J162" i="4"/>
  <c r="U162" i="4" s="1"/>
  <c r="Z162" i="4" s="1"/>
  <c r="J163" i="4"/>
  <c r="U163" i="4" s="1"/>
  <c r="Z163" i="4" s="1"/>
  <c r="J164" i="4"/>
  <c r="U164" i="4" s="1"/>
  <c r="Z164" i="4" s="1"/>
  <c r="J165" i="4"/>
  <c r="U165" i="4" s="1"/>
  <c r="Z165" i="4" s="1"/>
  <c r="J166" i="4"/>
  <c r="U166" i="4" s="1"/>
  <c r="Z166" i="4" s="1"/>
  <c r="J167" i="4"/>
  <c r="U167" i="4" s="1"/>
  <c r="Z167" i="4" s="1"/>
  <c r="J168" i="4"/>
  <c r="U168" i="4" s="1"/>
  <c r="Z168" i="4" s="1"/>
  <c r="J169" i="4"/>
  <c r="U169" i="4" s="1"/>
  <c r="Z169" i="4" s="1"/>
  <c r="J170" i="4"/>
  <c r="U170" i="4" s="1"/>
  <c r="Z170" i="4" s="1"/>
  <c r="J171" i="4"/>
  <c r="U171" i="4" s="1"/>
  <c r="Z171" i="4" s="1"/>
  <c r="J172" i="4"/>
  <c r="U172" i="4" s="1"/>
  <c r="Z172" i="4" s="1"/>
  <c r="J173" i="4"/>
  <c r="U173" i="4" s="1"/>
  <c r="Z173" i="4" s="1"/>
  <c r="J174" i="4"/>
  <c r="U174" i="4" s="1"/>
  <c r="Z174" i="4" s="1"/>
  <c r="J175" i="4"/>
  <c r="U175" i="4" s="1"/>
  <c r="Z175" i="4" s="1"/>
  <c r="J176" i="4"/>
  <c r="U176" i="4" s="1"/>
  <c r="Z176" i="4" s="1"/>
  <c r="J177" i="4"/>
  <c r="U177" i="4" s="1"/>
  <c r="Z177" i="4" s="1"/>
  <c r="J178" i="4"/>
  <c r="U178" i="4" s="1"/>
  <c r="Z178" i="4" s="1"/>
  <c r="J179" i="4"/>
  <c r="U179" i="4" s="1"/>
  <c r="Z179" i="4" s="1"/>
  <c r="J181" i="4"/>
  <c r="U181" i="4" s="1"/>
  <c r="Z181" i="4" s="1"/>
  <c r="J182" i="4"/>
  <c r="U182" i="4" s="1"/>
  <c r="Z182" i="4" s="1"/>
  <c r="J183" i="4"/>
  <c r="U183" i="4" s="1"/>
  <c r="Z183" i="4" s="1"/>
  <c r="J184" i="4"/>
  <c r="U184" i="4" s="1"/>
  <c r="Z184" i="4" s="1"/>
  <c r="J41" i="4"/>
  <c r="U41" i="4" s="1"/>
  <c r="Z41" i="4" s="1"/>
  <c r="J40" i="4"/>
  <c r="U40" i="4" s="1"/>
  <c r="Z40" i="4" s="1"/>
  <c r="J9" i="4"/>
  <c r="U9" i="4" s="1"/>
  <c r="Z9" i="4" s="1"/>
  <c r="J10" i="4"/>
  <c r="U10" i="4" s="1"/>
  <c r="Z10" i="4" s="1"/>
  <c r="J11" i="4"/>
  <c r="U11" i="4" s="1"/>
  <c r="Z11" i="4" s="1"/>
  <c r="J12" i="4"/>
  <c r="U12" i="4" s="1"/>
  <c r="Z12" i="4" s="1"/>
  <c r="J13" i="4"/>
  <c r="U13" i="4" s="1"/>
  <c r="Z13" i="4" s="1"/>
  <c r="J14" i="4"/>
  <c r="U14" i="4" s="1"/>
  <c r="Z14" i="4" s="1"/>
  <c r="J15" i="4"/>
  <c r="U15" i="4" s="1"/>
  <c r="Z15" i="4" s="1"/>
  <c r="J16" i="4"/>
  <c r="U16" i="4" s="1"/>
  <c r="Z16" i="4" s="1"/>
  <c r="J18" i="4"/>
  <c r="U18" i="4" s="1"/>
  <c r="Z18" i="4" s="1"/>
  <c r="J20" i="4"/>
  <c r="U20" i="4" s="1"/>
  <c r="Z20" i="4" s="1"/>
  <c r="J21" i="4"/>
  <c r="U21" i="4" s="1"/>
  <c r="Z21" i="4" s="1"/>
  <c r="J22" i="4"/>
  <c r="U22" i="4" s="1"/>
  <c r="Z22" i="4" s="1"/>
  <c r="J23" i="4"/>
  <c r="U23" i="4" s="1"/>
  <c r="Z23" i="4" s="1"/>
  <c r="J24" i="4"/>
  <c r="U24" i="4" s="1"/>
  <c r="Z24" i="4" s="1"/>
  <c r="J26" i="4"/>
  <c r="U26" i="4" s="1"/>
  <c r="Z26" i="4" s="1"/>
  <c r="J27" i="4"/>
  <c r="U27" i="4" s="1"/>
  <c r="Z27" i="4" s="1"/>
  <c r="J28" i="4"/>
  <c r="U28" i="4" s="1"/>
  <c r="Z28" i="4" s="1"/>
  <c r="J29" i="4"/>
  <c r="U29" i="4" s="1"/>
  <c r="Z29" i="4" s="1"/>
  <c r="J30" i="4"/>
  <c r="U30" i="4" s="1"/>
  <c r="Z30" i="4" s="1"/>
  <c r="J31" i="4"/>
  <c r="U31" i="4" s="1"/>
  <c r="Z31" i="4" s="1"/>
  <c r="J32" i="4"/>
  <c r="U32" i="4" s="1"/>
  <c r="Z32" i="4" s="1"/>
  <c r="J33" i="4"/>
  <c r="U33" i="4" s="1"/>
  <c r="Z33" i="4" s="1"/>
  <c r="J34" i="4"/>
  <c r="U34" i="4" s="1"/>
  <c r="Z34" i="4" s="1"/>
  <c r="J35" i="4"/>
  <c r="U35" i="4" s="1"/>
  <c r="Z35" i="4" s="1"/>
  <c r="J36" i="4"/>
  <c r="U36" i="4" s="1"/>
  <c r="Z36" i="4" s="1"/>
  <c r="J37" i="4"/>
  <c r="U37" i="4" s="1"/>
  <c r="Z37" i="4" s="1"/>
  <c r="J38" i="4"/>
  <c r="U38" i="4" s="1"/>
  <c r="Z38" i="4" s="1"/>
  <c r="J39" i="4"/>
  <c r="U39" i="4" s="1"/>
  <c r="Z39" i="4" s="1"/>
  <c r="F464" i="4"/>
  <c r="B20" i="4"/>
  <c r="A20" i="4"/>
  <c r="T459" i="4"/>
  <c r="S459" i="4"/>
  <c r="R459" i="4"/>
  <c r="T461" i="4"/>
  <c r="S461" i="4"/>
  <c r="R461" i="4"/>
  <c r="T438" i="4"/>
  <c r="S438" i="4"/>
  <c r="R438" i="4"/>
  <c r="T434" i="4"/>
  <c r="S434" i="4"/>
  <c r="R434" i="4"/>
  <c r="T433" i="4"/>
  <c r="S433" i="4"/>
  <c r="R433" i="4"/>
  <c r="T431" i="4"/>
  <c r="S431" i="4"/>
  <c r="R431" i="4"/>
  <c r="T417" i="4"/>
  <c r="S417" i="4"/>
  <c r="R417" i="4"/>
  <c r="T413" i="4"/>
  <c r="S413" i="4"/>
  <c r="R413" i="4"/>
  <c r="T403" i="4"/>
  <c r="S403" i="4"/>
  <c r="R403" i="4"/>
  <c r="T394" i="4"/>
  <c r="S394" i="4"/>
  <c r="R394" i="4"/>
  <c r="T389" i="4"/>
  <c r="S389" i="4"/>
  <c r="R389" i="4"/>
  <c r="T388" i="4"/>
  <c r="S388" i="4"/>
  <c r="R388" i="4"/>
  <c r="T369" i="4"/>
  <c r="S369" i="4"/>
  <c r="R369" i="4"/>
  <c r="T347" i="4"/>
  <c r="S347" i="4"/>
  <c r="R347" i="4"/>
  <c r="T325" i="4"/>
  <c r="S325" i="4"/>
  <c r="R325" i="4"/>
  <c r="T306" i="4"/>
  <c r="S306" i="4"/>
  <c r="R306" i="4"/>
  <c r="T305" i="4"/>
  <c r="S305" i="4"/>
  <c r="R305" i="4"/>
  <c r="T294" i="4"/>
  <c r="S294" i="4"/>
  <c r="R294" i="4"/>
  <c r="T292" i="4"/>
  <c r="S292" i="4"/>
  <c r="R292" i="4"/>
  <c r="T287" i="4"/>
  <c r="S287" i="4"/>
  <c r="R287" i="4"/>
  <c r="T267" i="4"/>
  <c r="S267" i="4"/>
  <c r="R267" i="4"/>
  <c r="T242" i="4"/>
  <c r="S242" i="4"/>
  <c r="R242" i="4"/>
  <c r="T221" i="4"/>
  <c r="S221" i="4"/>
  <c r="R221" i="4"/>
  <c r="T193" i="4"/>
  <c r="S193" i="4"/>
  <c r="R193" i="4"/>
  <c r="T177" i="4"/>
  <c r="S177" i="4"/>
  <c r="R177" i="4"/>
  <c r="T170" i="4"/>
  <c r="S170" i="4"/>
  <c r="R170" i="4"/>
  <c r="T168" i="4"/>
  <c r="S168" i="4"/>
  <c r="R168" i="4"/>
  <c r="T165" i="4"/>
  <c r="S165" i="4"/>
  <c r="R165" i="4"/>
  <c r="T146" i="4"/>
  <c r="S146" i="4"/>
  <c r="R146" i="4"/>
  <c r="T145" i="4"/>
  <c r="S145" i="4"/>
  <c r="R145" i="4"/>
  <c r="T144" i="4"/>
  <c r="S144" i="4"/>
  <c r="R144" i="4"/>
  <c r="T136" i="4"/>
  <c r="S136" i="4"/>
  <c r="R136" i="4"/>
  <c r="T121" i="4"/>
  <c r="S121" i="4"/>
  <c r="R121" i="4"/>
  <c r="T118" i="4"/>
  <c r="S118" i="4"/>
  <c r="R118" i="4"/>
  <c r="T115" i="4"/>
  <c r="S115" i="4"/>
  <c r="R115" i="4"/>
  <c r="T87" i="4"/>
  <c r="S87" i="4"/>
  <c r="R87" i="4"/>
  <c r="T72" i="4"/>
  <c r="S72" i="4"/>
  <c r="R72" i="4"/>
  <c r="T68" i="4"/>
  <c r="S68" i="4"/>
  <c r="R68" i="4"/>
  <c r="T54" i="4"/>
  <c r="S54" i="4"/>
  <c r="R54" i="4"/>
  <c r="T53" i="4"/>
  <c r="S53" i="4"/>
  <c r="R53" i="4"/>
  <c r="T25" i="4"/>
  <c r="S25" i="4"/>
  <c r="R25" i="4"/>
  <c r="T23" i="4"/>
  <c r="S23" i="4"/>
  <c r="R23" i="4"/>
  <c r="T19" i="4"/>
  <c r="S19" i="4"/>
  <c r="R19" i="4"/>
  <c r="T16" i="4"/>
  <c r="S16" i="4"/>
  <c r="R16" i="4"/>
  <c r="T15" i="4"/>
  <c r="S15" i="4"/>
  <c r="R15" i="4"/>
  <c r="T12" i="4"/>
  <c r="S12" i="4"/>
  <c r="R12" i="4"/>
  <c r="L3" i="4"/>
  <c r="W3" i="4" s="1"/>
  <c r="AB3" i="4" s="1"/>
  <c r="N464" i="4"/>
  <c r="U468" i="4"/>
  <c r="O464" i="4"/>
  <c r="V468" i="4"/>
  <c r="P464" i="4"/>
  <c r="Q464" i="4"/>
  <c r="S34" i="4"/>
  <c r="T34" i="4"/>
  <c r="A463" i="4"/>
  <c r="A462" i="4"/>
  <c r="A460" i="4"/>
  <c r="A458" i="4"/>
  <c r="A457" i="4"/>
  <c r="A456" i="4"/>
  <c r="A455" i="4"/>
  <c r="A454" i="4"/>
  <c r="A453" i="4"/>
  <c r="A452" i="4"/>
  <c r="A451" i="4"/>
  <c r="A449" i="4"/>
  <c r="A448" i="4"/>
  <c r="A447" i="4"/>
  <c r="A446" i="4"/>
  <c r="A445" i="4"/>
  <c r="A444" i="4"/>
  <c r="A443" i="4"/>
  <c r="A441" i="4"/>
  <c r="A440" i="4"/>
  <c r="A439" i="4"/>
  <c r="A437" i="4"/>
  <c r="A436" i="4"/>
  <c r="A435" i="4"/>
  <c r="A432" i="4"/>
  <c r="A430" i="4"/>
  <c r="A429" i="4"/>
  <c r="A427" i="4"/>
  <c r="A426" i="4"/>
  <c r="A425" i="4"/>
  <c r="A424" i="4"/>
  <c r="A423" i="4"/>
  <c r="A422" i="4"/>
  <c r="A421" i="4"/>
  <c r="A420" i="4"/>
  <c r="A419" i="4"/>
  <c r="A418" i="4"/>
  <c r="A416" i="4"/>
  <c r="A414" i="4"/>
  <c r="A412" i="4"/>
  <c r="A411" i="4"/>
  <c r="A410" i="4"/>
  <c r="A409" i="4"/>
  <c r="A407" i="4"/>
  <c r="A406" i="4"/>
  <c r="A405" i="4"/>
  <c r="A404" i="4"/>
  <c r="A402" i="4"/>
  <c r="A401" i="4"/>
  <c r="A400" i="4"/>
  <c r="A399" i="4"/>
  <c r="A398" i="4"/>
  <c r="A397" i="4"/>
  <c r="A396" i="4"/>
  <c r="A395" i="4"/>
  <c r="A393" i="4"/>
  <c r="A392" i="4"/>
  <c r="A391" i="4"/>
  <c r="A390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7" i="4"/>
  <c r="A366" i="4"/>
  <c r="A365" i="4"/>
  <c r="A364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49" i="4"/>
  <c r="A348" i="4"/>
  <c r="A345" i="4"/>
  <c r="A344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29" i="4"/>
  <c r="A328" i="4"/>
  <c r="A327" i="4"/>
  <c r="A326" i="4"/>
  <c r="A323" i="4"/>
  <c r="A322" i="4"/>
  <c r="A321" i="4"/>
  <c r="A320" i="4"/>
  <c r="A319" i="4"/>
  <c r="A317" i="4"/>
  <c r="A316" i="4"/>
  <c r="A315" i="4"/>
  <c r="A314" i="4"/>
  <c r="A313" i="4"/>
  <c r="A312" i="4"/>
  <c r="A311" i="4"/>
  <c r="A310" i="4"/>
  <c r="A309" i="4"/>
  <c r="A308" i="4"/>
  <c r="A307" i="4"/>
  <c r="A304" i="4"/>
  <c r="A303" i="4"/>
  <c r="A302" i="4"/>
  <c r="A301" i="4"/>
  <c r="A300" i="4"/>
  <c r="A299" i="4"/>
  <c r="A298" i="4"/>
  <c r="A297" i="4"/>
  <c r="A296" i="4"/>
  <c r="A295" i="4"/>
  <c r="A293" i="4"/>
  <c r="A291" i="4"/>
  <c r="A289" i="4"/>
  <c r="A288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1" i="4"/>
  <c r="A250" i="4"/>
  <c r="A249" i="4"/>
  <c r="A248" i="4"/>
  <c r="A247" i="4"/>
  <c r="A246" i="4"/>
  <c r="A245" i="4"/>
  <c r="A244" i="4"/>
  <c r="A243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3" i="4"/>
  <c r="A222" i="4"/>
  <c r="A220" i="4"/>
  <c r="A219" i="4"/>
  <c r="A218" i="4"/>
  <c r="A217" i="4"/>
  <c r="A216" i="4"/>
  <c r="A215" i="4"/>
  <c r="A214" i="4"/>
  <c r="A213" i="4"/>
  <c r="A212" i="4"/>
  <c r="A211" i="4"/>
  <c r="A210" i="4"/>
  <c r="A208" i="4"/>
  <c r="A207" i="4"/>
  <c r="A206" i="4"/>
  <c r="A205" i="4"/>
  <c r="A204" i="4"/>
  <c r="A203" i="4"/>
  <c r="A202" i="4"/>
  <c r="A201" i="4"/>
  <c r="A200" i="4"/>
  <c r="A199" i="4"/>
  <c r="A197" i="4"/>
  <c r="A196" i="4"/>
  <c r="A195" i="4"/>
  <c r="A194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6" i="4"/>
  <c r="A175" i="4"/>
  <c r="A174" i="4"/>
  <c r="A172" i="4"/>
  <c r="A171" i="4"/>
  <c r="A169" i="4"/>
  <c r="A167" i="4"/>
  <c r="A166" i="4"/>
  <c r="A164" i="4"/>
  <c r="A163" i="4"/>
  <c r="A161" i="4"/>
  <c r="A160" i="4"/>
  <c r="A159" i="4"/>
  <c r="A158" i="4"/>
  <c r="A157" i="4"/>
  <c r="A155" i="4"/>
  <c r="A154" i="4"/>
  <c r="A153" i="4"/>
  <c r="A152" i="4"/>
  <c r="A151" i="4"/>
  <c r="A150" i="4"/>
  <c r="A149" i="4"/>
  <c r="A148" i="4"/>
  <c r="A147" i="4"/>
  <c r="A143" i="4"/>
  <c r="A142" i="4"/>
  <c r="A141" i="4"/>
  <c r="A140" i="4"/>
  <c r="A138" i="4"/>
  <c r="A137" i="4"/>
  <c r="A135" i="4"/>
  <c r="A134" i="4"/>
  <c r="A133" i="4"/>
  <c r="A132" i="4"/>
  <c r="A131" i="4"/>
  <c r="A130" i="4"/>
  <c r="A129" i="4"/>
  <c r="A127" i="4"/>
  <c r="A126" i="4"/>
  <c r="A125" i="4"/>
  <c r="A124" i="4"/>
  <c r="A123" i="4"/>
  <c r="A122" i="4"/>
  <c r="A120" i="4"/>
  <c r="A119" i="4"/>
  <c r="A117" i="4"/>
  <c r="A116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0" i="4"/>
  <c r="A99" i="4"/>
  <c r="A98" i="4"/>
  <c r="A97" i="4"/>
  <c r="A96" i="4"/>
  <c r="A95" i="4"/>
  <c r="A94" i="4"/>
  <c r="A93" i="4"/>
  <c r="A92" i="4"/>
  <c r="A91" i="4"/>
  <c r="A90" i="4"/>
  <c r="A88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1" i="4"/>
  <c r="A70" i="4"/>
  <c r="A69" i="4"/>
  <c r="A65" i="4"/>
  <c r="A64" i="4"/>
  <c r="A63" i="4"/>
  <c r="A62" i="4"/>
  <c r="A61" i="4"/>
  <c r="A60" i="4"/>
  <c r="A59" i="4"/>
  <c r="A58" i="4"/>
  <c r="A57" i="4"/>
  <c r="A56" i="4"/>
  <c r="A55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3" i="4"/>
  <c r="A31" i="4"/>
  <c r="A30" i="4"/>
  <c r="A28" i="4"/>
  <c r="A27" i="4"/>
  <c r="A22" i="4"/>
  <c r="A21" i="4"/>
  <c r="B450" i="4"/>
  <c r="A450" i="4"/>
  <c r="B442" i="4"/>
  <c r="A442" i="4"/>
  <c r="B428" i="4"/>
  <c r="A428" i="4"/>
  <c r="B415" i="4"/>
  <c r="A415" i="4"/>
  <c r="B408" i="4"/>
  <c r="A408" i="4"/>
  <c r="B368" i="4"/>
  <c r="A368" i="4"/>
  <c r="B363" i="4"/>
  <c r="A363" i="4"/>
  <c r="B350" i="4"/>
  <c r="A350" i="4"/>
  <c r="B346" i="4"/>
  <c r="A346" i="4"/>
  <c r="B343" i="4"/>
  <c r="A343" i="4"/>
  <c r="B330" i="4"/>
  <c r="A330" i="4"/>
  <c r="B324" i="4"/>
  <c r="A324" i="4"/>
  <c r="B318" i="4"/>
  <c r="A318" i="4"/>
  <c r="B290" i="4"/>
  <c r="A290" i="4"/>
  <c r="B252" i="4"/>
  <c r="A252" i="4"/>
  <c r="B224" i="4"/>
  <c r="A224" i="4"/>
  <c r="B209" i="4"/>
  <c r="A209" i="4"/>
  <c r="B198" i="4"/>
  <c r="A198" i="4"/>
  <c r="B192" i="4"/>
  <c r="A192" i="4"/>
  <c r="B173" i="4"/>
  <c r="A173" i="4"/>
  <c r="B162" i="4"/>
  <c r="A162" i="4"/>
  <c r="B156" i="4"/>
  <c r="A156" i="4"/>
  <c r="B139" i="4"/>
  <c r="A139" i="4"/>
  <c r="B128" i="4"/>
  <c r="A128" i="4"/>
  <c r="B101" i="4"/>
  <c r="A101" i="4"/>
  <c r="B89" i="4"/>
  <c r="A89" i="4"/>
  <c r="B67" i="4"/>
  <c r="A67" i="4"/>
  <c r="B66" i="4"/>
  <c r="A66" i="4"/>
  <c r="B32" i="4"/>
  <c r="A32" i="4"/>
  <c r="B29" i="4"/>
  <c r="A29" i="4"/>
  <c r="B26" i="4"/>
  <c r="A26" i="4"/>
  <c r="B24" i="4"/>
  <c r="A24" i="4"/>
  <c r="T450" i="4"/>
  <c r="S450" i="4"/>
  <c r="R450" i="4"/>
  <c r="T442" i="4"/>
  <c r="S442" i="4"/>
  <c r="R442" i="4"/>
  <c r="T428" i="4"/>
  <c r="S428" i="4"/>
  <c r="R428" i="4"/>
  <c r="T415" i="4"/>
  <c r="S415" i="4"/>
  <c r="R415" i="4"/>
  <c r="T408" i="4"/>
  <c r="S408" i="4"/>
  <c r="R408" i="4"/>
  <c r="T386" i="4"/>
  <c r="S386" i="4"/>
  <c r="R386" i="4"/>
  <c r="T363" i="4"/>
  <c r="S363" i="4"/>
  <c r="R363" i="4"/>
  <c r="T350" i="4"/>
  <c r="S350" i="4"/>
  <c r="R350" i="4"/>
  <c r="T346" i="4"/>
  <c r="S346" i="4"/>
  <c r="R346" i="4"/>
  <c r="T343" i="4"/>
  <c r="S343" i="4"/>
  <c r="R343" i="4"/>
  <c r="T330" i="4"/>
  <c r="S330" i="4"/>
  <c r="R330" i="4"/>
  <c r="T324" i="4"/>
  <c r="S324" i="4"/>
  <c r="R324" i="4"/>
  <c r="T318" i="4"/>
  <c r="S318" i="4"/>
  <c r="R318" i="4"/>
  <c r="T272" i="4"/>
  <c r="S272" i="4"/>
  <c r="R272" i="4"/>
  <c r="T252" i="4"/>
  <c r="S252" i="4"/>
  <c r="R252" i="4"/>
  <c r="T224" i="4"/>
  <c r="S224" i="4"/>
  <c r="R224" i="4"/>
  <c r="T209" i="4"/>
  <c r="S209" i="4"/>
  <c r="R209" i="4"/>
  <c r="T200" i="4"/>
  <c r="S200" i="4"/>
  <c r="R200" i="4"/>
  <c r="T198" i="4"/>
  <c r="S198" i="4"/>
  <c r="R198" i="4"/>
  <c r="T192" i="4"/>
  <c r="S192" i="4"/>
  <c r="R192" i="4"/>
  <c r="T173" i="4"/>
  <c r="S173" i="4"/>
  <c r="R173" i="4"/>
  <c r="T162" i="4"/>
  <c r="S162" i="4"/>
  <c r="R162" i="4"/>
  <c r="T156" i="4"/>
  <c r="S156" i="4"/>
  <c r="R156" i="4"/>
  <c r="T139" i="4"/>
  <c r="S139" i="4"/>
  <c r="R139" i="4"/>
  <c r="T128" i="4"/>
  <c r="S128" i="4"/>
  <c r="R128" i="4"/>
  <c r="T101" i="4"/>
  <c r="S101" i="4"/>
  <c r="R101" i="4"/>
  <c r="T89" i="4"/>
  <c r="S89" i="4"/>
  <c r="R89" i="4"/>
  <c r="T67" i="4"/>
  <c r="S67" i="4"/>
  <c r="R67" i="4"/>
  <c r="T66" i="4"/>
  <c r="S66" i="4"/>
  <c r="R66" i="4"/>
  <c r="T32" i="4"/>
  <c r="S32" i="4"/>
  <c r="R32" i="4"/>
  <c r="T29" i="4"/>
  <c r="S29" i="4"/>
  <c r="R29" i="4"/>
  <c r="T26" i="4"/>
  <c r="S26" i="4"/>
  <c r="R26" i="4"/>
  <c r="T24" i="4"/>
  <c r="S24" i="4"/>
  <c r="R24" i="4"/>
  <c r="T20" i="4"/>
  <c r="S20" i="4"/>
  <c r="R20" i="4"/>
  <c r="H464" i="4"/>
  <c r="W466" i="4"/>
  <c r="I464" i="4"/>
  <c r="X466" i="4"/>
  <c r="U466" i="4"/>
  <c r="T432" i="4"/>
  <c r="S432" i="4"/>
  <c r="R432" i="4"/>
  <c r="T463" i="4"/>
  <c r="S463" i="4"/>
  <c r="R463" i="4"/>
  <c r="T462" i="4"/>
  <c r="S462" i="4"/>
  <c r="R462" i="4"/>
  <c r="T460" i="4"/>
  <c r="S460" i="4"/>
  <c r="R460" i="4"/>
  <c r="T458" i="4"/>
  <c r="S458" i="4"/>
  <c r="R458" i="4"/>
  <c r="T457" i="4"/>
  <c r="S457" i="4"/>
  <c r="R457" i="4"/>
  <c r="T456" i="4"/>
  <c r="S456" i="4"/>
  <c r="R456" i="4"/>
  <c r="T455" i="4"/>
  <c r="S455" i="4"/>
  <c r="R455" i="4"/>
  <c r="T454" i="4"/>
  <c r="S454" i="4"/>
  <c r="R454" i="4"/>
  <c r="T453" i="4"/>
  <c r="S453" i="4"/>
  <c r="R453" i="4"/>
  <c r="T452" i="4"/>
  <c r="S452" i="4"/>
  <c r="R452" i="4"/>
  <c r="T451" i="4"/>
  <c r="S451" i="4"/>
  <c r="R451" i="4"/>
  <c r="T449" i="4"/>
  <c r="S449" i="4"/>
  <c r="R449" i="4"/>
  <c r="T448" i="4"/>
  <c r="S448" i="4"/>
  <c r="R448" i="4"/>
  <c r="T447" i="4"/>
  <c r="S447" i="4"/>
  <c r="R447" i="4"/>
  <c r="T446" i="4"/>
  <c r="S446" i="4"/>
  <c r="R446" i="4"/>
  <c r="T445" i="4"/>
  <c r="S445" i="4"/>
  <c r="R445" i="4"/>
  <c r="T444" i="4"/>
  <c r="S444" i="4"/>
  <c r="R444" i="4"/>
  <c r="T443" i="4"/>
  <c r="S443" i="4"/>
  <c r="R443" i="4"/>
  <c r="T441" i="4"/>
  <c r="S441" i="4"/>
  <c r="R441" i="4"/>
  <c r="T440" i="4"/>
  <c r="S440" i="4"/>
  <c r="R440" i="4"/>
  <c r="T439" i="4"/>
  <c r="S439" i="4"/>
  <c r="R439" i="4"/>
  <c r="T437" i="4"/>
  <c r="S437" i="4"/>
  <c r="R437" i="4"/>
  <c r="T436" i="4"/>
  <c r="S436" i="4"/>
  <c r="R436" i="4"/>
  <c r="T435" i="4"/>
  <c r="S435" i="4"/>
  <c r="R435" i="4"/>
  <c r="T430" i="4"/>
  <c r="S430" i="4"/>
  <c r="R430" i="4"/>
  <c r="T429" i="4"/>
  <c r="S429" i="4"/>
  <c r="R429" i="4"/>
  <c r="T427" i="4"/>
  <c r="S427" i="4"/>
  <c r="R427" i="4"/>
  <c r="T426" i="4"/>
  <c r="S426" i="4"/>
  <c r="R426" i="4"/>
  <c r="T425" i="4"/>
  <c r="S425" i="4"/>
  <c r="R425" i="4"/>
  <c r="T424" i="4"/>
  <c r="S424" i="4"/>
  <c r="R424" i="4"/>
  <c r="T423" i="4"/>
  <c r="S423" i="4"/>
  <c r="R423" i="4"/>
  <c r="T422" i="4"/>
  <c r="R422" i="4"/>
  <c r="T421" i="4"/>
  <c r="S421" i="4"/>
  <c r="R421" i="4"/>
  <c r="T420" i="4"/>
  <c r="S420" i="4"/>
  <c r="R420" i="4"/>
  <c r="T419" i="4"/>
  <c r="S419" i="4"/>
  <c r="R419" i="4"/>
  <c r="T418" i="4"/>
  <c r="S418" i="4"/>
  <c r="R418" i="4"/>
  <c r="T416" i="4"/>
  <c r="R416" i="4"/>
  <c r="T414" i="4"/>
  <c r="S414" i="4"/>
  <c r="R414" i="4"/>
  <c r="T412" i="4"/>
  <c r="S412" i="4"/>
  <c r="R412" i="4"/>
  <c r="T411" i="4"/>
  <c r="S411" i="4"/>
  <c r="R411" i="4"/>
  <c r="T410" i="4"/>
  <c r="S410" i="4"/>
  <c r="R410" i="4"/>
  <c r="T409" i="4"/>
  <c r="S409" i="4"/>
  <c r="R409" i="4"/>
  <c r="T407" i="4"/>
  <c r="S407" i="4"/>
  <c r="R407" i="4"/>
  <c r="T406" i="4"/>
  <c r="S406" i="4"/>
  <c r="R406" i="4"/>
  <c r="T405" i="4"/>
  <c r="S405" i="4"/>
  <c r="R405" i="4"/>
  <c r="T404" i="4"/>
  <c r="S404" i="4"/>
  <c r="R404" i="4"/>
  <c r="T402" i="4"/>
  <c r="S402" i="4"/>
  <c r="R402" i="4"/>
  <c r="T401" i="4"/>
  <c r="S401" i="4"/>
  <c r="R401" i="4"/>
  <c r="T400" i="4"/>
  <c r="S400" i="4"/>
  <c r="R400" i="4"/>
  <c r="T399" i="4"/>
  <c r="R399" i="4"/>
  <c r="T398" i="4"/>
  <c r="R398" i="4"/>
  <c r="T397" i="4"/>
  <c r="S397" i="4"/>
  <c r="R397" i="4"/>
  <c r="T396" i="4"/>
  <c r="S396" i="4"/>
  <c r="R396" i="4"/>
  <c r="T395" i="4"/>
  <c r="S395" i="4"/>
  <c r="R395" i="4"/>
  <c r="T393" i="4"/>
  <c r="S393" i="4"/>
  <c r="R393" i="4"/>
  <c r="T392" i="4"/>
  <c r="S392" i="4"/>
  <c r="R392" i="4"/>
  <c r="T391" i="4"/>
  <c r="S391" i="4"/>
  <c r="R391" i="4"/>
  <c r="T390" i="4"/>
  <c r="S390" i="4"/>
  <c r="R390" i="4"/>
  <c r="T387" i="4"/>
  <c r="S387" i="4"/>
  <c r="R387" i="4"/>
  <c r="T385" i="4"/>
  <c r="S385" i="4"/>
  <c r="R385" i="4"/>
  <c r="T384" i="4"/>
  <c r="S384" i="4"/>
  <c r="R384" i="4"/>
  <c r="T383" i="4"/>
  <c r="S383" i="4"/>
  <c r="R383" i="4"/>
  <c r="T382" i="4"/>
  <c r="S382" i="4"/>
  <c r="R382" i="4"/>
  <c r="T381" i="4"/>
  <c r="S381" i="4"/>
  <c r="R381" i="4"/>
  <c r="T380" i="4"/>
  <c r="S380" i="4"/>
  <c r="R380" i="4"/>
  <c r="T379" i="4"/>
  <c r="S379" i="4"/>
  <c r="R379" i="4"/>
  <c r="T378" i="4"/>
  <c r="S378" i="4"/>
  <c r="R378" i="4"/>
  <c r="T377" i="4"/>
  <c r="R377" i="4"/>
  <c r="T376" i="4"/>
  <c r="S376" i="4"/>
  <c r="R376" i="4"/>
  <c r="T375" i="4"/>
  <c r="S375" i="4"/>
  <c r="R375" i="4"/>
  <c r="T374" i="4"/>
  <c r="S374" i="4"/>
  <c r="R374" i="4"/>
  <c r="T373" i="4"/>
  <c r="R373" i="4"/>
  <c r="T372" i="4"/>
  <c r="S372" i="4"/>
  <c r="R372" i="4"/>
  <c r="T371" i="4"/>
  <c r="S371" i="4"/>
  <c r="R371" i="4"/>
  <c r="T370" i="4"/>
  <c r="S370" i="4"/>
  <c r="R370" i="4"/>
  <c r="T368" i="4"/>
  <c r="R368" i="4"/>
  <c r="T367" i="4"/>
  <c r="S367" i="4"/>
  <c r="R367" i="4"/>
  <c r="T366" i="4"/>
  <c r="S366" i="4"/>
  <c r="R366" i="4"/>
  <c r="T365" i="4"/>
  <c r="S365" i="4"/>
  <c r="R365" i="4"/>
  <c r="T364" i="4"/>
  <c r="R364" i="4"/>
  <c r="T362" i="4"/>
  <c r="S362" i="4"/>
  <c r="R362" i="4"/>
  <c r="T361" i="4"/>
  <c r="S361" i="4"/>
  <c r="R361" i="4"/>
  <c r="T360" i="4"/>
  <c r="S360" i="4"/>
  <c r="R360" i="4"/>
  <c r="T359" i="4"/>
  <c r="S359" i="4"/>
  <c r="R359" i="4"/>
  <c r="T358" i="4"/>
  <c r="S358" i="4"/>
  <c r="R358" i="4"/>
  <c r="T357" i="4"/>
  <c r="S357" i="4"/>
  <c r="R357" i="4"/>
  <c r="T356" i="4"/>
  <c r="S356" i="4"/>
  <c r="R356" i="4"/>
  <c r="T355" i="4"/>
  <c r="S355" i="4"/>
  <c r="R355" i="4"/>
  <c r="T354" i="4"/>
  <c r="S354" i="4"/>
  <c r="R354" i="4"/>
  <c r="T353" i="4"/>
  <c r="S353" i="4"/>
  <c r="R353" i="4"/>
  <c r="T352" i="4"/>
  <c r="S352" i="4"/>
  <c r="R352" i="4"/>
  <c r="T351" i="4"/>
  <c r="S351" i="4"/>
  <c r="R351" i="4"/>
  <c r="T349" i="4"/>
  <c r="S349" i="4"/>
  <c r="R349" i="4"/>
  <c r="T348" i="4"/>
  <c r="S348" i="4"/>
  <c r="R348" i="4"/>
  <c r="T345" i="4"/>
  <c r="S345" i="4"/>
  <c r="R345" i="4"/>
  <c r="T344" i="4"/>
  <c r="S344" i="4"/>
  <c r="R344" i="4"/>
  <c r="T342" i="4"/>
  <c r="S342" i="4"/>
  <c r="R342" i="4"/>
  <c r="T341" i="4"/>
  <c r="S341" i="4"/>
  <c r="R341" i="4"/>
  <c r="T340" i="4"/>
  <c r="S340" i="4"/>
  <c r="R340" i="4"/>
  <c r="T339" i="4"/>
  <c r="S339" i="4"/>
  <c r="R339" i="4"/>
  <c r="T338" i="4"/>
  <c r="S338" i="4"/>
  <c r="R338" i="4"/>
  <c r="T337" i="4"/>
  <c r="S337" i="4"/>
  <c r="R337" i="4"/>
  <c r="T336" i="4"/>
  <c r="S336" i="4"/>
  <c r="R336" i="4"/>
  <c r="T335" i="4"/>
  <c r="S335" i="4"/>
  <c r="R335" i="4"/>
  <c r="T334" i="4"/>
  <c r="S334" i="4"/>
  <c r="R334" i="4"/>
  <c r="T333" i="4"/>
  <c r="S333" i="4"/>
  <c r="R333" i="4"/>
  <c r="T332" i="4"/>
  <c r="S332" i="4"/>
  <c r="R332" i="4"/>
  <c r="T331" i="4"/>
  <c r="S331" i="4"/>
  <c r="R331" i="4"/>
  <c r="T329" i="4"/>
  <c r="S329" i="4"/>
  <c r="R329" i="4"/>
  <c r="T328" i="4"/>
  <c r="S328" i="4"/>
  <c r="R328" i="4"/>
  <c r="T327" i="4"/>
  <c r="S327" i="4"/>
  <c r="R327" i="4"/>
  <c r="T326" i="4"/>
  <c r="S326" i="4"/>
  <c r="R326" i="4"/>
  <c r="T323" i="4"/>
  <c r="S323" i="4"/>
  <c r="R323" i="4"/>
  <c r="T322" i="4"/>
  <c r="S322" i="4"/>
  <c r="R322" i="4"/>
  <c r="T321" i="4"/>
  <c r="S321" i="4"/>
  <c r="R321" i="4"/>
  <c r="T320" i="4"/>
  <c r="S320" i="4"/>
  <c r="R320" i="4"/>
  <c r="T319" i="4"/>
  <c r="S319" i="4"/>
  <c r="R319" i="4"/>
  <c r="T317" i="4"/>
  <c r="S317" i="4"/>
  <c r="R317" i="4"/>
  <c r="T316" i="4"/>
  <c r="S316" i="4"/>
  <c r="R316" i="4"/>
  <c r="T315" i="4"/>
  <c r="S315" i="4"/>
  <c r="R315" i="4"/>
  <c r="T314" i="4"/>
  <c r="S314" i="4"/>
  <c r="R314" i="4"/>
  <c r="T313" i="4"/>
  <c r="S313" i="4"/>
  <c r="R313" i="4"/>
  <c r="T312" i="4"/>
  <c r="S312" i="4"/>
  <c r="R312" i="4"/>
  <c r="T311" i="4"/>
  <c r="S311" i="4"/>
  <c r="R311" i="4"/>
  <c r="T310" i="4"/>
  <c r="S310" i="4"/>
  <c r="R310" i="4"/>
  <c r="T309" i="4"/>
  <c r="S309" i="4"/>
  <c r="R309" i="4"/>
  <c r="T308" i="4"/>
  <c r="S308" i="4"/>
  <c r="R308" i="4"/>
  <c r="T307" i="4"/>
  <c r="S307" i="4"/>
  <c r="R307" i="4"/>
  <c r="T304" i="4"/>
  <c r="S304" i="4"/>
  <c r="R304" i="4"/>
  <c r="T303" i="4"/>
  <c r="S303" i="4"/>
  <c r="R303" i="4"/>
  <c r="T302" i="4"/>
  <c r="S302" i="4"/>
  <c r="R302" i="4"/>
  <c r="T301" i="4"/>
  <c r="S301" i="4"/>
  <c r="R301" i="4"/>
  <c r="T300" i="4"/>
  <c r="S300" i="4"/>
  <c r="R300" i="4"/>
  <c r="T299" i="4"/>
  <c r="S299" i="4"/>
  <c r="R299" i="4"/>
  <c r="T298" i="4"/>
  <c r="S298" i="4"/>
  <c r="R298" i="4"/>
  <c r="T297" i="4"/>
  <c r="S297" i="4"/>
  <c r="R297" i="4"/>
  <c r="T296" i="4"/>
  <c r="S296" i="4"/>
  <c r="R296" i="4"/>
  <c r="T295" i="4"/>
  <c r="S295" i="4"/>
  <c r="R295" i="4"/>
  <c r="T293" i="4"/>
  <c r="S293" i="4"/>
  <c r="R293" i="4"/>
  <c r="T291" i="4"/>
  <c r="S291" i="4"/>
  <c r="R291" i="4"/>
  <c r="T290" i="4"/>
  <c r="S290" i="4"/>
  <c r="R290" i="4"/>
  <c r="T289" i="4"/>
  <c r="S289" i="4"/>
  <c r="R289" i="4"/>
  <c r="T288" i="4"/>
  <c r="S288" i="4"/>
  <c r="R288" i="4"/>
  <c r="T286" i="4"/>
  <c r="S286" i="4"/>
  <c r="R286" i="4"/>
  <c r="T285" i="4"/>
  <c r="S285" i="4"/>
  <c r="R285" i="4"/>
  <c r="T284" i="4"/>
  <c r="S284" i="4"/>
  <c r="R284" i="4"/>
  <c r="T283" i="4"/>
  <c r="S283" i="4"/>
  <c r="R283" i="4"/>
  <c r="T282" i="4"/>
  <c r="S282" i="4"/>
  <c r="R282" i="4"/>
  <c r="T281" i="4"/>
  <c r="S281" i="4"/>
  <c r="R281" i="4"/>
  <c r="T280" i="4"/>
  <c r="S280" i="4"/>
  <c r="R280" i="4"/>
  <c r="T279" i="4"/>
  <c r="S279" i="4"/>
  <c r="R279" i="4"/>
  <c r="T278" i="4"/>
  <c r="S278" i="4"/>
  <c r="R278" i="4"/>
  <c r="T277" i="4"/>
  <c r="S277" i="4"/>
  <c r="R277" i="4"/>
  <c r="T276" i="4"/>
  <c r="S276" i="4"/>
  <c r="R276" i="4"/>
  <c r="T275" i="4"/>
  <c r="S275" i="4"/>
  <c r="R275" i="4"/>
  <c r="T274" i="4"/>
  <c r="S274" i="4"/>
  <c r="R274" i="4"/>
  <c r="T273" i="4"/>
  <c r="S273" i="4"/>
  <c r="R273" i="4"/>
  <c r="T271" i="4"/>
  <c r="S271" i="4"/>
  <c r="R271" i="4"/>
  <c r="T270" i="4"/>
  <c r="S270" i="4"/>
  <c r="R270" i="4"/>
  <c r="T269" i="4"/>
  <c r="S269" i="4"/>
  <c r="R269" i="4"/>
  <c r="T268" i="4"/>
  <c r="S268" i="4"/>
  <c r="R268" i="4"/>
  <c r="T266" i="4"/>
  <c r="S266" i="4"/>
  <c r="R266" i="4"/>
  <c r="T265" i="4"/>
  <c r="S265" i="4"/>
  <c r="R265" i="4"/>
  <c r="T264" i="4"/>
  <c r="S264" i="4"/>
  <c r="R264" i="4"/>
  <c r="T263" i="4"/>
  <c r="S263" i="4"/>
  <c r="R263" i="4"/>
  <c r="T262" i="4"/>
  <c r="S262" i="4"/>
  <c r="R262" i="4"/>
  <c r="T261" i="4"/>
  <c r="S261" i="4"/>
  <c r="R261" i="4"/>
  <c r="T260" i="4"/>
  <c r="S260" i="4"/>
  <c r="R260" i="4"/>
  <c r="T259" i="4"/>
  <c r="S259" i="4"/>
  <c r="R259" i="4"/>
  <c r="T258" i="4"/>
  <c r="S258" i="4"/>
  <c r="R258" i="4"/>
  <c r="T257" i="4"/>
  <c r="S257" i="4"/>
  <c r="R257" i="4"/>
  <c r="T256" i="4"/>
  <c r="S256" i="4"/>
  <c r="R256" i="4"/>
  <c r="T255" i="4"/>
  <c r="S255" i="4"/>
  <c r="R255" i="4"/>
  <c r="T254" i="4"/>
  <c r="S254" i="4"/>
  <c r="R254" i="4"/>
  <c r="T253" i="4"/>
  <c r="S253" i="4"/>
  <c r="R253" i="4"/>
  <c r="T251" i="4"/>
  <c r="S251" i="4"/>
  <c r="R251" i="4"/>
  <c r="T250" i="4"/>
  <c r="S250" i="4"/>
  <c r="R250" i="4"/>
  <c r="T249" i="4"/>
  <c r="S249" i="4"/>
  <c r="R249" i="4"/>
  <c r="T248" i="4"/>
  <c r="S248" i="4"/>
  <c r="R248" i="4"/>
  <c r="T247" i="4"/>
  <c r="S247" i="4"/>
  <c r="R247" i="4"/>
  <c r="T246" i="4"/>
  <c r="R246" i="4"/>
  <c r="T245" i="4"/>
  <c r="S245" i="4"/>
  <c r="R245" i="4"/>
  <c r="T244" i="4"/>
  <c r="S244" i="4"/>
  <c r="R244" i="4"/>
  <c r="T243" i="4"/>
  <c r="S243" i="4"/>
  <c r="R243" i="4"/>
  <c r="T241" i="4"/>
  <c r="S241" i="4"/>
  <c r="R241" i="4"/>
  <c r="T240" i="4"/>
  <c r="S240" i="4"/>
  <c r="R240" i="4"/>
  <c r="T239" i="4"/>
  <c r="S239" i="4"/>
  <c r="R239" i="4"/>
  <c r="T238" i="4"/>
  <c r="S238" i="4"/>
  <c r="R238" i="4"/>
  <c r="T237" i="4"/>
  <c r="S237" i="4"/>
  <c r="R237" i="4"/>
  <c r="T236" i="4"/>
  <c r="S236" i="4"/>
  <c r="R236" i="4"/>
  <c r="T235" i="4"/>
  <c r="S235" i="4"/>
  <c r="R235" i="4"/>
  <c r="T234" i="4"/>
  <c r="S234" i="4"/>
  <c r="R234" i="4"/>
  <c r="T233" i="4"/>
  <c r="S233" i="4"/>
  <c r="R233" i="4"/>
  <c r="T232" i="4"/>
  <c r="S232" i="4"/>
  <c r="R232" i="4"/>
  <c r="T231" i="4"/>
  <c r="S231" i="4"/>
  <c r="R231" i="4"/>
  <c r="T230" i="4"/>
  <c r="S230" i="4"/>
  <c r="R230" i="4"/>
  <c r="T229" i="4"/>
  <c r="S229" i="4"/>
  <c r="R229" i="4"/>
  <c r="T228" i="4"/>
  <c r="S228" i="4"/>
  <c r="R228" i="4"/>
  <c r="T227" i="4"/>
  <c r="S227" i="4"/>
  <c r="R227" i="4"/>
  <c r="T226" i="4"/>
  <c r="S226" i="4"/>
  <c r="R226" i="4"/>
  <c r="T225" i="4"/>
  <c r="R225" i="4"/>
  <c r="T223" i="4"/>
  <c r="S223" i="4"/>
  <c r="R223" i="4"/>
  <c r="T222" i="4"/>
  <c r="S222" i="4"/>
  <c r="R222" i="4"/>
  <c r="T220" i="4"/>
  <c r="S220" i="4"/>
  <c r="R220" i="4"/>
  <c r="T219" i="4"/>
  <c r="S219" i="4"/>
  <c r="R219" i="4"/>
  <c r="T218" i="4"/>
  <c r="S218" i="4"/>
  <c r="R218" i="4"/>
  <c r="T217" i="4"/>
  <c r="R217" i="4"/>
  <c r="T216" i="4"/>
  <c r="S216" i="4"/>
  <c r="R216" i="4"/>
  <c r="T215" i="4"/>
  <c r="S215" i="4"/>
  <c r="R215" i="4"/>
  <c r="T214" i="4"/>
  <c r="S214" i="4"/>
  <c r="R214" i="4"/>
  <c r="T213" i="4"/>
  <c r="R213" i="4"/>
  <c r="T212" i="4"/>
  <c r="S212" i="4"/>
  <c r="R212" i="4"/>
  <c r="T211" i="4"/>
  <c r="S211" i="4"/>
  <c r="R211" i="4"/>
  <c r="T210" i="4"/>
  <c r="S210" i="4"/>
  <c r="R210" i="4"/>
  <c r="T208" i="4"/>
  <c r="S208" i="4"/>
  <c r="R208" i="4"/>
  <c r="T207" i="4"/>
  <c r="S207" i="4"/>
  <c r="R207" i="4"/>
  <c r="T206" i="4"/>
  <c r="S206" i="4"/>
  <c r="R206" i="4"/>
  <c r="T205" i="4"/>
  <c r="S205" i="4"/>
  <c r="R205" i="4"/>
  <c r="T204" i="4"/>
  <c r="S204" i="4"/>
  <c r="R204" i="4"/>
  <c r="T203" i="4"/>
  <c r="S203" i="4"/>
  <c r="R203" i="4"/>
  <c r="T202" i="4"/>
  <c r="R202" i="4"/>
  <c r="T201" i="4"/>
  <c r="S201" i="4"/>
  <c r="R201" i="4"/>
  <c r="T199" i="4"/>
  <c r="S199" i="4"/>
  <c r="R199" i="4"/>
  <c r="T197" i="4"/>
  <c r="S197" i="4"/>
  <c r="R197" i="4"/>
  <c r="T196" i="4"/>
  <c r="S196" i="4"/>
  <c r="R196" i="4"/>
  <c r="T195" i="4"/>
  <c r="S195" i="4"/>
  <c r="R195" i="4"/>
  <c r="T194" i="4"/>
  <c r="S194" i="4"/>
  <c r="R194" i="4"/>
  <c r="T191" i="4"/>
  <c r="S191" i="4"/>
  <c r="R191" i="4"/>
  <c r="T190" i="4"/>
  <c r="S190" i="4"/>
  <c r="R190" i="4"/>
  <c r="T189" i="4"/>
  <c r="S189" i="4"/>
  <c r="R189" i="4"/>
  <c r="T188" i="4"/>
  <c r="S188" i="4"/>
  <c r="R188" i="4"/>
  <c r="T187" i="4"/>
  <c r="S187" i="4"/>
  <c r="R187" i="4"/>
  <c r="T186" i="4"/>
  <c r="S186" i="4"/>
  <c r="R186" i="4"/>
  <c r="T185" i="4"/>
  <c r="S185" i="4"/>
  <c r="R185" i="4"/>
  <c r="T184" i="4"/>
  <c r="S184" i="4"/>
  <c r="R184" i="4"/>
  <c r="T183" i="4"/>
  <c r="S183" i="4"/>
  <c r="R183" i="4"/>
  <c r="T182" i="4"/>
  <c r="S182" i="4"/>
  <c r="R182" i="4"/>
  <c r="T181" i="4"/>
  <c r="S181" i="4"/>
  <c r="R181" i="4"/>
  <c r="T180" i="4"/>
  <c r="S180" i="4"/>
  <c r="R180" i="4"/>
  <c r="T179" i="4"/>
  <c r="S179" i="4"/>
  <c r="R179" i="4"/>
  <c r="T178" i="4"/>
  <c r="S178" i="4"/>
  <c r="R178" i="4"/>
  <c r="T176" i="4"/>
  <c r="S176" i="4"/>
  <c r="R176" i="4"/>
  <c r="T175" i="4"/>
  <c r="S175" i="4"/>
  <c r="R175" i="4"/>
  <c r="T174" i="4"/>
  <c r="S174" i="4"/>
  <c r="R174" i="4"/>
  <c r="T172" i="4"/>
  <c r="S172" i="4"/>
  <c r="R172" i="4"/>
  <c r="T171" i="4"/>
  <c r="S171" i="4"/>
  <c r="R171" i="4"/>
  <c r="T169" i="4"/>
  <c r="S169" i="4"/>
  <c r="R169" i="4"/>
  <c r="T167" i="4"/>
  <c r="S167" i="4"/>
  <c r="R167" i="4"/>
  <c r="T166" i="4"/>
  <c r="S166" i="4"/>
  <c r="R166" i="4"/>
  <c r="T164" i="4"/>
  <c r="S164" i="4"/>
  <c r="R164" i="4"/>
  <c r="T163" i="4"/>
  <c r="S163" i="4"/>
  <c r="R163" i="4"/>
  <c r="T161" i="4"/>
  <c r="S161" i="4"/>
  <c r="R161" i="4"/>
  <c r="T160" i="4"/>
  <c r="S160" i="4"/>
  <c r="R160" i="4"/>
  <c r="T159" i="4"/>
  <c r="R159" i="4"/>
  <c r="T158" i="4"/>
  <c r="S158" i="4"/>
  <c r="R158" i="4"/>
  <c r="T157" i="4"/>
  <c r="R157" i="4"/>
  <c r="T155" i="4"/>
  <c r="R155" i="4"/>
  <c r="T154" i="4"/>
  <c r="S154" i="4"/>
  <c r="R154" i="4"/>
  <c r="T153" i="4"/>
  <c r="S153" i="4"/>
  <c r="R153" i="4"/>
  <c r="T152" i="4"/>
  <c r="R152" i="4"/>
  <c r="T151" i="4"/>
  <c r="S151" i="4"/>
  <c r="R151" i="4"/>
  <c r="T150" i="4"/>
  <c r="S150" i="4"/>
  <c r="R150" i="4"/>
  <c r="T149" i="4"/>
  <c r="S149" i="4"/>
  <c r="R149" i="4"/>
  <c r="T148" i="4"/>
  <c r="S148" i="4"/>
  <c r="R148" i="4"/>
  <c r="T147" i="4"/>
  <c r="S147" i="4"/>
  <c r="R147" i="4"/>
  <c r="T143" i="4"/>
  <c r="S143" i="4"/>
  <c r="R143" i="4"/>
  <c r="T142" i="4"/>
  <c r="S142" i="4"/>
  <c r="R142" i="4"/>
  <c r="T141" i="4"/>
  <c r="S141" i="4"/>
  <c r="R141" i="4"/>
  <c r="T140" i="4"/>
  <c r="S140" i="4"/>
  <c r="R140" i="4"/>
  <c r="T138" i="4"/>
  <c r="S138" i="4"/>
  <c r="R138" i="4"/>
  <c r="T137" i="4"/>
  <c r="S137" i="4"/>
  <c r="R137" i="4"/>
  <c r="T135" i="4"/>
  <c r="S135" i="4"/>
  <c r="R135" i="4"/>
  <c r="T134" i="4"/>
  <c r="S134" i="4"/>
  <c r="R134" i="4"/>
  <c r="T133" i="4"/>
  <c r="S133" i="4"/>
  <c r="R133" i="4"/>
  <c r="T132" i="4"/>
  <c r="S132" i="4"/>
  <c r="R132" i="4"/>
  <c r="T131" i="4"/>
  <c r="S131" i="4"/>
  <c r="R131" i="4"/>
  <c r="T130" i="4"/>
  <c r="S130" i="4"/>
  <c r="R130" i="4"/>
  <c r="T129" i="4"/>
  <c r="S129" i="4"/>
  <c r="R129" i="4"/>
  <c r="T127" i="4"/>
  <c r="S127" i="4"/>
  <c r="R127" i="4"/>
  <c r="T126" i="4"/>
  <c r="S126" i="4"/>
  <c r="R126" i="4"/>
  <c r="T125" i="4"/>
  <c r="S125" i="4"/>
  <c r="R125" i="4"/>
  <c r="T124" i="4"/>
  <c r="S124" i="4"/>
  <c r="R124" i="4"/>
  <c r="T123" i="4"/>
  <c r="S123" i="4"/>
  <c r="R123" i="4"/>
  <c r="T122" i="4"/>
  <c r="S122" i="4"/>
  <c r="R122" i="4"/>
  <c r="T120" i="4"/>
  <c r="S120" i="4"/>
  <c r="R120" i="4"/>
  <c r="T119" i="4"/>
  <c r="S119" i="4"/>
  <c r="R119" i="4"/>
  <c r="T117" i="4"/>
  <c r="S117" i="4"/>
  <c r="R117" i="4"/>
  <c r="T116" i="4"/>
  <c r="S116" i="4"/>
  <c r="R116" i="4"/>
  <c r="T114" i="4"/>
  <c r="S114" i="4"/>
  <c r="R114" i="4"/>
  <c r="T113" i="4"/>
  <c r="S113" i="4"/>
  <c r="R113" i="4"/>
  <c r="T112" i="4"/>
  <c r="S112" i="4"/>
  <c r="R112" i="4"/>
  <c r="T111" i="4"/>
  <c r="S111" i="4"/>
  <c r="R111" i="4"/>
  <c r="T110" i="4"/>
  <c r="S110" i="4"/>
  <c r="R110" i="4"/>
  <c r="T109" i="4"/>
  <c r="S109" i="4"/>
  <c r="R109" i="4"/>
  <c r="T108" i="4"/>
  <c r="S108" i="4"/>
  <c r="R108" i="4"/>
  <c r="T107" i="4"/>
  <c r="S107" i="4"/>
  <c r="R107" i="4"/>
  <c r="T106" i="4"/>
  <c r="S106" i="4"/>
  <c r="R106" i="4"/>
  <c r="T105" i="4"/>
  <c r="S105" i="4"/>
  <c r="R105" i="4"/>
  <c r="T104" i="4"/>
  <c r="S104" i="4"/>
  <c r="R104" i="4"/>
  <c r="T103" i="4"/>
  <c r="S103" i="4"/>
  <c r="R103" i="4"/>
  <c r="T102" i="4"/>
  <c r="S102" i="4"/>
  <c r="R102" i="4"/>
  <c r="T100" i="4"/>
  <c r="S100" i="4"/>
  <c r="R100" i="4"/>
  <c r="T99" i="4"/>
  <c r="S99" i="4"/>
  <c r="R99" i="4"/>
  <c r="T98" i="4"/>
  <c r="S98" i="4"/>
  <c r="R98" i="4"/>
  <c r="T97" i="4"/>
  <c r="S97" i="4"/>
  <c r="R97" i="4"/>
  <c r="T96" i="4"/>
  <c r="S96" i="4"/>
  <c r="R96" i="4"/>
  <c r="T95" i="4"/>
  <c r="S95" i="4"/>
  <c r="R95" i="4"/>
  <c r="T94" i="4"/>
  <c r="S94" i="4"/>
  <c r="R94" i="4"/>
  <c r="T93" i="4"/>
  <c r="S93" i="4"/>
  <c r="R93" i="4"/>
  <c r="T92" i="4"/>
  <c r="S92" i="4"/>
  <c r="R92" i="4"/>
  <c r="T91" i="4"/>
  <c r="S91" i="4"/>
  <c r="R91" i="4"/>
  <c r="T90" i="4"/>
  <c r="S90" i="4"/>
  <c r="R90" i="4"/>
  <c r="T88" i="4"/>
  <c r="S88" i="4"/>
  <c r="R88" i="4"/>
  <c r="T86" i="4"/>
  <c r="S86" i="4"/>
  <c r="R86" i="4"/>
  <c r="T85" i="4"/>
  <c r="S85" i="4"/>
  <c r="R85" i="4"/>
  <c r="T84" i="4"/>
  <c r="S84" i="4"/>
  <c r="R84" i="4"/>
  <c r="T83" i="4"/>
  <c r="S83" i="4"/>
  <c r="R83" i="4"/>
  <c r="T82" i="4"/>
  <c r="S82" i="4"/>
  <c r="R82" i="4"/>
  <c r="T81" i="4"/>
  <c r="S81" i="4"/>
  <c r="R81" i="4"/>
  <c r="T80" i="4"/>
  <c r="S80" i="4"/>
  <c r="R80" i="4"/>
  <c r="T79" i="4"/>
  <c r="S79" i="4"/>
  <c r="R79" i="4"/>
  <c r="T78" i="4"/>
  <c r="S78" i="4"/>
  <c r="R78" i="4"/>
  <c r="T77" i="4"/>
  <c r="S77" i="4"/>
  <c r="R77" i="4"/>
  <c r="T76" i="4"/>
  <c r="S76" i="4"/>
  <c r="R76" i="4"/>
  <c r="T75" i="4"/>
  <c r="S75" i="4"/>
  <c r="R75" i="4"/>
  <c r="T74" i="4"/>
  <c r="S74" i="4"/>
  <c r="R74" i="4"/>
  <c r="T73" i="4"/>
  <c r="S73" i="4"/>
  <c r="R73" i="4"/>
  <c r="T71" i="4"/>
  <c r="S71" i="4"/>
  <c r="R71" i="4"/>
  <c r="T70" i="4"/>
  <c r="S70" i="4"/>
  <c r="R70" i="4"/>
  <c r="T69" i="4"/>
  <c r="S69" i="4"/>
  <c r="R69" i="4"/>
  <c r="T65" i="4"/>
  <c r="S65" i="4"/>
  <c r="R65" i="4"/>
  <c r="T64" i="4"/>
  <c r="S64" i="4"/>
  <c r="R64" i="4"/>
  <c r="T63" i="4"/>
  <c r="S63" i="4"/>
  <c r="R63" i="4"/>
  <c r="T62" i="4"/>
  <c r="S62" i="4"/>
  <c r="R62" i="4"/>
  <c r="T61" i="4"/>
  <c r="S61" i="4"/>
  <c r="R61" i="4"/>
  <c r="T60" i="4"/>
  <c r="S60" i="4"/>
  <c r="R60" i="4"/>
  <c r="T59" i="4"/>
  <c r="S59" i="4"/>
  <c r="R59" i="4"/>
  <c r="T58" i="4"/>
  <c r="S58" i="4"/>
  <c r="R58" i="4"/>
  <c r="T57" i="4"/>
  <c r="S57" i="4"/>
  <c r="R57" i="4"/>
  <c r="T56" i="4"/>
  <c r="S56" i="4"/>
  <c r="R56" i="4"/>
  <c r="T55" i="4"/>
  <c r="S55" i="4"/>
  <c r="R55" i="4"/>
  <c r="T52" i="4"/>
  <c r="S52" i="4"/>
  <c r="R52" i="4"/>
  <c r="T51" i="4"/>
  <c r="S51" i="4"/>
  <c r="R51" i="4"/>
  <c r="T50" i="4"/>
  <c r="S50" i="4"/>
  <c r="R50" i="4"/>
  <c r="T49" i="4"/>
  <c r="S49" i="4"/>
  <c r="R49" i="4"/>
  <c r="T48" i="4"/>
  <c r="S48" i="4"/>
  <c r="R48" i="4"/>
  <c r="T47" i="4"/>
  <c r="S47" i="4"/>
  <c r="R47" i="4"/>
  <c r="T46" i="4"/>
  <c r="S46" i="4"/>
  <c r="R46" i="4"/>
  <c r="T45" i="4"/>
  <c r="S45" i="4"/>
  <c r="R45" i="4"/>
  <c r="T44" i="4"/>
  <c r="S44" i="4"/>
  <c r="R44" i="4"/>
  <c r="T43" i="4"/>
  <c r="S43" i="4"/>
  <c r="R43" i="4"/>
  <c r="T42" i="4"/>
  <c r="S42" i="4"/>
  <c r="R42" i="4"/>
  <c r="T41" i="4"/>
  <c r="S41" i="4"/>
  <c r="R41" i="4"/>
  <c r="T40" i="4"/>
  <c r="S40" i="4"/>
  <c r="R40" i="4"/>
  <c r="T39" i="4"/>
  <c r="S39" i="4"/>
  <c r="R39" i="4"/>
  <c r="T38" i="4"/>
  <c r="S38" i="4"/>
  <c r="R38" i="4"/>
  <c r="T37" i="4"/>
  <c r="S37" i="4"/>
  <c r="R37" i="4"/>
  <c r="T36" i="4"/>
  <c r="S36" i="4"/>
  <c r="R36" i="4"/>
  <c r="T35" i="4"/>
  <c r="S35" i="4"/>
  <c r="R35" i="4"/>
  <c r="T33" i="4"/>
  <c r="S33" i="4"/>
  <c r="R33" i="4"/>
  <c r="T31" i="4"/>
  <c r="S31" i="4"/>
  <c r="R31" i="4"/>
  <c r="T30" i="4"/>
  <c r="S30" i="4"/>
  <c r="R30" i="4"/>
  <c r="T28" i="4"/>
  <c r="S28" i="4"/>
  <c r="R28" i="4"/>
  <c r="T27" i="4"/>
  <c r="S27" i="4"/>
  <c r="R27" i="4"/>
  <c r="T4" i="4"/>
  <c r="T5" i="4"/>
  <c r="T6" i="4"/>
  <c r="T7" i="4"/>
  <c r="T8" i="4"/>
  <c r="T9" i="4"/>
  <c r="T10" i="4"/>
  <c r="T11" i="4"/>
  <c r="T13" i="4"/>
  <c r="T14" i="4"/>
  <c r="T17" i="4"/>
  <c r="T18" i="4"/>
  <c r="T21" i="4"/>
  <c r="T22" i="4"/>
  <c r="T3" i="4"/>
  <c r="S4" i="4"/>
  <c r="S5" i="4"/>
  <c r="S6" i="4"/>
  <c r="S7" i="4"/>
  <c r="S8" i="4"/>
  <c r="S10" i="4"/>
  <c r="S11" i="4"/>
  <c r="S13" i="4"/>
  <c r="S14" i="4"/>
  <c r="S17" i="4"/>
  <c r="S18" i="4"/>
  <c r="S21" i="4"/>
  <c r="S22" i="4"/>
  <c r="S3" i="4"/>
  <c r="D2" i="4"/>
  <c r="S9" i="4"/>
  <c r="M3" i="4"/>
  <c r="X3" i="4" s="1"/>
  <c r="AC3" i="4" s="1"/>
  <c r="R4" i="4"/>
  <c r="R5" i="4"/>
  <c r="R6" i="4"/>
  <c r="R7" i="4"/>
  <c r="R8" i="4"/>
  <c r="R9" i="4"/>
  <c r="R10" i="4"/>
  <c r="R11" i="4"/>
  <c r="R13" i="4"/>
  <c r="R14" i="4"/>
  <c r="R17" i="4"/>
  <c r="R18" i="4"/>
  <c r="R21" i="4"/>
  <c r="R22" i="4"/>
  <c r="S422" i="4"/>
  <c r="S416" i="4"/>
  <c r="S398" i="4"/>
  <c r="S399" i="4"/>
  <c r="S377" i="4"/>
  <c r="S373" i="4"/>
  <c r="S368" i="4"/>
  <c r="S364" i="4"/>
  <c r="S246" i="4"/>
  <c r="S225" i="4"/>
  <c r="S217" i="4"/>
  <c r="S213" i="4"/>
  <c r="S202" i="4"/>
  <c r="S159" i="4"/>
  <c r="S155" i="4"/>
  <c r="S157" i="4"/>
  <c r="S152" i="4"/>
  <c r="X468" i="4"/>
  <c r="W468" i="4"/>
  <c r="G464" i="4"/>
  <c r="V466" i="4"/>
  <c r="M206" i="4" l="1"/>
  <c r="X206" i="4" s="1"/>
  <c r="AC206" i="4" s="1"/>
  <c r="M327" i="4"/>
  <c r="X327" i="4" s="1"/>
  <c r="AC327" i="4" s="1"/>
  <c r="M272" i="4"/>
  <c r="X272" i="4" s="1"/>
  <c r="AC272" i="4" s="1"/>
  <c r="M308" i="4"/>
  <c r="X308" i="4" s="1"/>
  <c r="AC308" i="4" s="1"/>
  <c r="M428" i="4"/>
  <c r="X428" i="4" s="1"/>
  <c r="AC428" i="4" s="1"/>
  <c r="M323" i="4"/>
  <c r="X323" i="4" s="1"/>
  <c r="AC323" i="4" s="1"/>
  <c r="M13" i="4"/>
  <c r="X13" i="4" s="1"/>
  <c r="AC13" i="4" s="1"/>
  <c r="M111" i="4"/>
  <c r="X111" i="4" s="1"/>
  <c r="AC111" i="4" s="1"/>
  <c r="M125" i="4"/>
  <c r="X125" i="4" s="1"/>
  <c r="AC125" i="4" s="1"/>
  <c r="M433" i="4"/>
  <c r="X433" i="4" s="1"/>
  <c r="AC433" i="4" s="1"/>
  <c r="M463" i="4"/>
  <c r="X463" i="4" s="1"/>
  <c r="AC463" i="4" s="1"/>
  <c r="M192" i="4"/>
  <c r="X192" i="4" s="1"/>
  <c r="AC192" i="4" s="1"/>
  <c r="M399" i="4"/>
  <c r="X399" i="4" s="1"/>
  <c r="AC399" i="4" s="1"/>
  <c r="M215" i="4"/>
  <c r="X215" i="4" s="1"/>
  <c r="AC215" i="4" s="1"/>
  <c r="M157" i="4"/>
  <c r="X157" i="4" s="1"/>
  <c r="AC157" i="4" s="1"/>
  <c r="M68" i="4"/>
  <c r="X68" i="4" s="1"/>
  <c r="AC68" i="4" s="1"/>
  <c r="M439" i="4"/>
  <c r="X439" i="4" s="1"/>
  <c r="AC439" i="4" s="1"/>
  <c r="M79" i="4"/>
  <c r="X79" i="4" s="1"/>
  <c r="AC79" i="4" s="1"/>
  <c r="J287" i="4"/>
  <c r="U287" i="4" s="1"/>
  <c r="Z287" i="4" s="1"/>
  <c r="M180" i="4"/>
  <c r="X180" i="4" s="1"/>
  <c r="AC180" i="4" s="1"/>
  <c r="J130" i="4"/>
  <c r="U130" i="4" s="1"/>
  <c r="Z130" i="4" s="1"/>
  <c r="M427" i="4"/>
  <c r="X427" i="4" s="1"/>
  <c r="AC427" i="4" s="1"/>
  <c r="L17" i="4"/>
  <c r="W17" i="4" s="1"/>
  <c r="AB17" i="4" s="1"/>
  <c r="M60" i="4"/>
  <c r="X60" i="4" s="1"/>
  <c r="AC60" i="4" s="1"/>
  <c r="M130" i="4"/>
  <c r="X130" i="4" s="1"/>
  <c r="AC130" i="4" s="1"/>
  <c r="L79" i="4"/>
  <c r="W79" i="4" s="1"/>
  <c r="AB79" i="4" s="1"/>
  <c r="M306" i="4"/>
  <c r="X306" i="4" s="1"/>
  <c r="AC306" i="4" s="1"/>
  <c r="M287" i="4"/>
  <c r="X287" i="4" s="1"/>
  <c r="AC287" i="4" s="1"/>
  <c r="M283" i="4"/>
  <c r="X283" i="4" s="1"/>
  <c r="AC283" i="4" s="1"/>
  <c r="J411" i="4"/>
  <c r="U411" i="4" s="1"/>
  <c r="Z411" i="4" s="1"/>
  <c r="M267" i="4"/>
  <c r="X267" i="4" s="1"/>
  <c r="AC267" i="4" s="1"/>
  <c r="M25" i="4"/>
  <c r="X25" i="4" s="1"/>
  <c r="AC25" i="4" s="1"/>
  <c r="M74" i="4"/>
  <c r="X74" i="4" s="1"/>
  <c r="AC74" i="4" s="1"/>
  <c r="M316" i="4"/>
  <c r="X316" i="4" s="1"/>
  <c r="AC316" i="4" s="1"/>
  <c r="M102" i="4"/>
  <c r="X102" i="4" s="1"/>
  <c r="AC102" i="4" s="1"/>
  <c r="M416" i="4"/>
  <c r="X416" i="4" s="1"/>
  <c r="AC416" i="4" s="1"/>
  <c r="M373" i="4"/>
  <c r="X373" i="4" s="1"/>
  <c r="AC373" i="4" s="1"/>
  <c r="K17" i="4"/>
  <c r="V17" i="4" s="1"/>
  <c r="AA17" i="4" s="1"/>
  <c r="L326" i="4"/>
  <c r="W326" i="4" s="1"/>
  <c r="AB326" i="4" s="1"/>
  <c r="J19" i="4"/>
  <c r="U19" i="4" s="1"/>
  <c r="Z19" i="4" s="1"/>
  <c r="M455" i="4"/>
  <c r="X455" i="4" s="1"/>
  <c r="AC455" i="4" s="1"/>
  <c r="M118" i="4"/>
  <c r="X118" i="4" s="1"/>
  <c r="AC118" i="4" s="1"/>
  <c r="M261" i="4"/>
  <c r="X261" i="4" s="1"/>
  <c r="AC261" i="4" s="1"/>
  <c r="J17" i="4"/>
  <c r="U17" i="4" s="1"/>
  <c r="Z17" i="4" s="1"/>
  <c r="M259" i="4"/>
  <c r="X259" i="4" s="1"/>
  <c r="AC259" i="4" s="1"/>
  <c r="M394" i="4"/>
  <c r="X394" i="4" s="1"/>
  <c r="AC394" i="4" s="1"/>
  <c r="M6" i="4"/>
  <c r="X6" i="4" s="1"/>
  <c r="AC6" i="4" s="1"/>
  <c r="M225" i="4"/>
  <c r="X225" i="4" s="1"/>
  <c r="AC225" i="4" s="1"/>
  <c r="L225" i="4"/>
  <c r="W225" i="4" s="1"/>
  <c r="AB225" i="4" s="1"/>
  <c r="K225" i="4"/>
  <c r="V225" i="4" s="1"/>
  <c r="AA225" i="4" s="1"/>
  <c r="M411" i="4"/>
  <c r="X411" i="4" s="1"/>
  <c r="AC411" i="4" s="1"/>
  <c r="M344" i="4"/>
  <c r="X344" i="4" s="1"/>
  <c r="AC344" i="4" s="1"/>
  <c r="M185" i="4"/>
  <c r="X185" i="4" s="1"/>
  <c r="AC185" i="4" s="1"/>
  <c r="M95" i="4"/>
  <c r="X95" i="4" s="1"/>
  <c r="AC95" i="4" s="1"/>
  <c r="M268" i="4"/>
  <c r="X268" i="4" s="1"/>
  <c r="AC268" i="4" s="1"/>
  <c r="M103" i="4"/>
  <c r="X103" i="4" s="1"/>
  <c r="AC103" i="4" s="1"/>
  <c r="M444" i="4"/>
  <c r="X444" i="4" s="1"/>
  <c r="AC444" i="4" s="1"/>
  <c r="M435" i="4"/>
  <c r="X435" i="4" s="1"/>
  <c r="AC435" i="4" s="1"/>
  <c r="M326" i="4"/>
  <c r="X326" i="4" s="1"/>
  <c r="AC326" i="4" s="1"/>
  <c r="M256" i="4"/>
  <c r="X256" i="4" s="1"/>
  <c r="AC256" i="4" s="1"/>
  <c r="M296" i="4"/>
  <c r="X296" i="4" s="1"/>
  <c r="AC296" i="4" s="1"/>
  <c r="M270" i="4"/>
  <c r="X270" i="4" s="1"/>
  <c r="AC270" i="4" s="1"/>
  <c r="L439" i="4"/>
  <c r="W439" i="4" s="1"/>
  <c r="AB439" i="4" s="1"/>
  <c r="M352" i="4"/>
  <c r="X352" i="4" s="1"/>
  <c r="AC352" i="4" s="1"/>
  <c r="M440" i="4"/>
  <c r="X440" i="4" s="1"/>
  <c r="AC440" i="4" s="1"/>
  <c r="M280" i="4"/>
  <c r="X280" i="4" s="1"/>
  <c r="AC280" i="4" s="1"/>
  <c r="J225" i="4"/>
  <c r="U225" i="4" s="1"/>
  <c r="Z225" i="4" s="1"/>
  <c r="J440" i="4"/>
  <c r="U440" i="4" s="1"/>
  <c r="Z440" i="4" s="1"/>
  <c r="J309" i="4"/>
  <c r="U309" i="4" s="1"/>
  <c r="Z309" i="4" s="1"/>
  <c r="M227" i="4"/>
  <c r="X227" i="4" s="1"/>
  <c r="AC227" i="4" s="1"/>
  <c r="Z4" i="4"/>
  <c r="M17" i="4"/>
  <c r="X17" i="4" s="1"/>
  <c r="K267" i="4" l="1"/>
  <c r="V267" i="4" s="1"/>
  <c r="AA267" i="4" s="1"/>
  <c r="J316" i="4"/>
  <c r="U316" i="4" s="1"/>
  <c r="Z316" i="4" s="1"/>
  <c r="J352" i="4"/>
  <c r="U352" i="4" s="1"/>
  <c r="Z352" i="4" s="1"/>
  <c r="L267" i="4"/>
  <c r="W267" i="4" s="1"/>
  <c r="AB267" i="4" s="1"/>
  <c r="J280" i="4"/>
  <c r="U280" i="4" s="1"/>
  <c r="Z280" i="4" s="1"/>
  <c r="J427" i="4"/>
  <c r="U427" i="4" s="1"/>
  <c r="Z427" i="4" s="1"/>
  <c r="J68" i="4"/>
  <c r="U68" i="4" s="1"/>
  <c r="Z68" i="4" s="1"/>
  <c r="K79" i="4"/>
  <c r="V79" i="4" s="1"/>
  <c r="AA79" i="4" s="1"/>
  <c r="J180" i="4"/>
  <c r="U180" i="4" s="1"/>
  <c r="Z180" i="4" s="1"/>
  <c r="L130" i="4"/>
  <c r="W130" i="4" s="1"/>
  <c r="AB130" i="4" s="1"/>
  <c r="K130" i="4"/>
  <c r="V130" i="4" s="1"/>
  <c r="AA130" i="4" s="1"/>
  <c r="L427" i="4"/>
  <c r="W427" i="4" s="1"/>
  <c r="AB427" i="4" s="1"/>
  <c r="J256" i="4"/>
  <c r="U256" i="4" s="1"/>
  <c r="Z256" i="4" s="1"/>
  <c r="J157" i="4"/>
  <c r="U157" i="4" s="1"/>
  <c r="Z157" i="4" s="1"/>
  <c r="J267" i="4"/>
  <c r="U267" i="4" s="1"/>
  <c r="Z267" i="4" s="1"/>
  <c r="K157" i="4"/>
  <c r="V157" i="4" s="1"/>
  <c r="AA157" i="4" s="1"/>
  <c r="L411" i="4"/>
  <c r="W411" i="4" s="1"/>
  <c r="AB411" i="4" s="1"/>
  <c r="J25" i="4"/>
  <c r="U25" i="4" s="1"/>
  <c r="Z25" i="4" s="1"/>
  <c r="L306" i="4"/>
  <c r="W306" i="4" s="1"/>
  <c r="AB306" i="4" s="1"/>
  <c r="J306" i="4"/>
  <c r="U306" i="4" s="1"/>
  <c r="Z306" i="4" s="1"/>
  <c r="L180" i="4"/>
  <c r="W180" i="4" s="1"/>
  <c r="AB180" i="4" s="1"/>
  <c r="L270" i="4"/>
  <c r="W270" i="4" s="1"/>
  <c r="AB270" i="4" s="1"/>
  <c r="J270" i="4"/>
  <c r="U270" i="4" s="1"/>
  <c r="Z270" i="4" s="1"/>
  <c r="J455" i="4"/>
  <c r="U455" i="4" s="1"/>
  <c r="Z455" i="4" s="1"/>
  <c r="K411" i="4"/>
  <c r="V411" i="4" s="1"/>
  <c r="AA411" i="4" s="1"/>
  <c r="L256" i="4"/>
  <c r="W256" i="4" s="1"/>
  <c r="AB256" i="4" s="1"/>
  <c r="J296" i="4"/>
  <c r="U296" i="4" s="1"/>
  <c r="Z296" i="4" s="1"/>
  <c r="J394" i="4"/>
  <c r="U394" i="4" s="1"/>
  <c r="Z394" i="4" s="1"/>
  <c r="J95" i="4"/>
  <c r="U95" i="4" s="1"/>
  <c r="Z95" i="4" s="1"/>
  <c r="L118" i="4"/>
  <c r="W118" i="4" s="1"/>
  <c r="AB118" i="4" s="1"/>
  <c r="J261" i="4"/>
  <c r="U261" i="4" s="1"/>
  <c r="Z261" i="4" s="1"/>
  <c r="L95" i="4"/>
  <c r="W95" i="4" s="1"/>
  <c r="AB95" i="4" s="1"/>
  <c r="K25" i="4"/>
  <c r="V25" i="4" s="1"/>
  <c r="AA25" i="4" s="1"/>
  <c r="J439" i="4"/>
  <c r="U439" i="4" s="1"/>
  <c r="Z439" i="4" s="1"/>
  <c r="J102" i="4"/>
  <c r="U102" i="4" s="1"/>
  <c r="Z102" i="4" s="1"/>
  <c r="K444" i="4"/>
  <c r="V444" i="4" s="1"/>
  <c r="AA444" i="4" s="1"/>
  <c r="L261" i="4"/>
  <c r="W261" i="4" s="1"/>
  <c r="AB261" i="4" s="1"/>
  <c r="J444" i="4"/>
  <c r="U444" i="4" s="1"/>
  <c r="Z444" i="4" s="1"/>
  <c r="J74" i="4"/>
  <c r="U74" i="4" s="1"/>
  <c r="Z74" i="4" s="1"/>
  <c r="J344" i="4"/>
  <c r="U344" i="4" s="1"/>
  <c r="Z344" i="4" s="1"/>
  <c r="J82" i="4"/>
  <c r="U82" i="4" s="1"/>
  <c r="Z82" i="4" s="1"/>
  <c r="J60" i="4"/>
  <c r="U60" i="4" s="1"/>
  <c r="Z60" i="4" s="1"/>
  <c r="K394" i="4"/>
  <c r="V394" i="4" s="1"/>
  <c r="AA394" i="4" s="1"/>
  <c r="J98" i="4"/>
  <c r="U98" i="4" s="1"/>
  <c r="Z98" i="4" s="1"/>
  <c r="J326" i="4"/>
  <c r="U326" i="4" s="1"/>
  <c r="Z326" i="4" s="1"/>
  <c r="L74" i="4"/>
  <c r="W74" i="4" s="1"/>
  <c r="AB74" i="4" s="1"/>
  <c r="J416" i="4"/>
  <c r="U416" i="4" s="1"/>
  <c r="Z416" i="4" s="1"/>
  <c r="J435" i="4"/>
  <c r="U435" i="4" s="1"/>
  <c r="Z435" i="4" s="1"/>
  <c r="J373" i="4"/>
  <c r="U373" i="4" s="1"/>
  <c r="Z373" i="4" s="1"/>
  <c r="J259" i="4"/>
  <c r="U259" i="4" s="1"/>
  <c r="Z259" i="4" s="1"/>
  <c r="L185" i="4"/>
  <c r="W185" i="4" s="1"/>
  <c r="AB185" i="4" s="1"/>
  <c r="L344" i="4"/>
  <c r="W344" i="4" s="1"/>
  <c r="AB344" i="4" s="1"/>
  <c r="J6" i="4"/>
  <c r="U6" i="4" s="1"/>
  <c r="J283" i="4"/>
  <c r="U283" i="4" s="1"/>
  <c r="Z283" i="4" s="1"/>
  <c r="J118" i="4"/>
  <c r="U118" i="4" s="1"/>
  <c r="Z118" i="4" s="1"/>
  <c r="J227" i="4"/>
  <c r="U227" i="4" s="1"/>
  <c r="Z227" i="4" s="1"/>
  <c r="L82" i="4"/>
  <c r="W82" i="4" s="1"/>
  <c r="AB82" i="4" s="1"/>
  <c r="K270" i="4"/>
  <c r="V270" i="4" s="1"/>
  <c r="AA270" i="4" s="1"/>
  <c r="K103" i="4"/>
  <c r="V103" i="4" s="1"/>
  <c r="AA103" i="4" s="1"/>
  <c r="J268" i="4"/>
  <c r="U268" i="4" s="1"/>
  <c r="Z268" i="4" s="1"/>
  <c r="J333" i="4"/>
  <c r="U333" i="4" s="1"/>
  <c r="Z333" i="4" s="1"/>
  <c r="L435" i="4"/>
  <c r="W435" i="4" s="1"/>
  <c r="AB435" i="4" s="1"/>
  <c r="L268" i="4"/>
  <c r="W268" i="4" s="1"/>
  <c r="AB268" i="4" s="1"/>
  <c r="J185" i="4"/>
  <c r="U185" i="4" s="1"/>
  <c r="Z185" i="4" s="1"/>
  <c r="J103" i="4"/>
  <c r="U103" i="4" s="1"/>
  <c r="Z103" i="4" s="1"/>
  <c r="K256" i="4"/>
  <c r="V256" i="4" s="1"/>
  <c r="AA256" i="4" s="1"/>
  <c r="L259" i="4"/>
  <c r="W259" i="4" s="1"/>
  <c r="AB259" i="4" s="1"/>
  <c r="AC17" i="4"/>
  <c r="X464" i="4"/>
  <c r="X472" i="4" s="1"/>
  <c r="L157" i="4" l="1"/>
  <c r="W157" i="4" s="1"/>
  <c r="AB157" i="4" s="1"/>
  <c r="K427" i="4"/>
  <c r="V427" i="4" s="1"/>
  <c r="AA427" i="4" s="1"/>
  <c r="K144" i="4"/>
  <c r="V144" i="4" s="1"/>
  <c r="AA144" i="4" s="1"/>
  <c r="K306" i="4"/>
  <c r="V306" i="4" s="1"/>
  <c r="AA306" i="4" s="1"/>
  <c r="L144" i="4"/>
  <c r="W144" i="4" s="1"/>
  <c r="AB144" i="4" s="1"/>
  <c r="K180" i="4"/>
  <c r="V180" i="4" s="1"/>
  <c r="AA180" i="4" s="1"/>
  <c r="L6" i="4"/>
  <c r="W6" i="4" s="1"/>
  <c r="AB6" i="4" s="1"/>
  <c r="L416" i="4"/>
  <c r="W416" i="4" s="1"/>
  <c r="AB416" i="4" s="1"/>
  <c r="L333" i="4"/>
  <c r="W333" i="4" s="1"/>
  <c r="AB333" i="4" s="1"/>
  <c r="K283" i="4"/>
  <c r="V283" i="4" s="1"/>
  <c r="AA283" i="4" s="1"/>
  <c r="L68" i="4"/>
  <c r="W68" i="4" s="1"/>
  <c r="AB68" i="4" s="1"/>
  <c r="K68" i="4"/>
  <c r="V68" i="4" s="1"/>
  <c r="AA68" i="4" s="1"/>
  <c r="L103" i="4"/>
  <c r="W103" i="4" s="1"/>
  <c r="AB103" i="4" s="1"/>
  <c r="L455" i="4"/>
  <c r="W455" i="4" s="1"/>
  <c r="AB455" i="4" s="1"/>
  <c r="L394" i="4"/>
  <c r="W394" i="4" s="1"/>
  <c r="AB394" i="4" s="1"/>
  <c r="L25" i="4"/>
  <c r="W25" i="4" s="1"/>
  <c r="AB25" i="4" s="1"/>
  <c r="K60" i="4"/>
  <c r="V60" i="4" s="1"/>
  <c r="AA60" i="4" s="1"/>
  <c r="L227" i="4"/>
  <c r="W227" i="4" s="1"/>
  <c r="AB227" i="4" s="1"/>
  <c r="K227" i="4"/>
  <c r="V227" i="4" s="1"/>
  <c r="AA227" i="4" s="1"/>
  <c r="K416" i="4"/>
  <c r="V416" i="4" s="1"/>
  <c r="AA416" i="4" s="1"/>
  <c r="K82" i="4"/>
  <c r="V82" i="4" s="1"/>
  <c r="AA82" i="4" s="1"/>
  <c r="L373" i="4"/>
  <c r="W373" i="4" s="1"/>
  <c r="AB373" i="4" s="1"/>
  <c r="L440" i="4"/>
  <c r="W440" i="4" s="1"/>
  <c r="AB440" i="4" s="1"/>
  <c r="K95" i="4"/>
  <c r="V95" i="4" s="1"/>
  <c r="AA95" i="4" s="1"/>
  <c r="L60" i="4"/>
  <c r="W60" i="4" s="1"/>
  <c r="AB60" i="4" s="1"/>
  <c r="K98" i="4"/>
  <c r="V98" i="4" s="1"/>
  <c r="AA98" i="4" s="1"/>
  <c r="L444" i="4"/>
  <c r="W444" i="4" s="1"/>
  <c r="AB444" i="4" s="1"/>
  <c r="K439" i="4"/>
  <c r="V439" i="4" s="1"/>
  <c r="AA439" i="4" s="1"/>
  <c r="L280" i="4"/>
  <c r="W280" i="4" s="1"/>
  <c r="AB280" i="4" s="1"/>
  <c r="K309" i="4"/>
  <c r="V309" i="4" s="1"/>
  <c r="AA309" i="4" s="1"/>
  <c r="K344" i="4"/>
  <c r="V344" i="4" s="1"/>
  <c r="AA344" i="4" s="1"/>
  <c r="L309" i="4"/>
  <c r="W309" i="4" s="1"/>
  <c r="AB309" i="4" s="1"/>
  <c r="K440" i="4"/>
  <c r="V440" i="4" s="1"/>
  <c r="AA440" i="4" s="1"/>
  <c r="K326" i="4"/>
  <c r="V326" i="4" s="1"/>
  <c r="AA326" i="4" s="1"/>
  <c r="K280" i="4"/>
  <c r="V280" i="4" s="1"/>
  <c r="AA280" i="4" s="1"/>
  <c r="K261" i="4"/>
  <c r="V261" i="4" s="1"/>
  <c r="AA261" i="4" s="1"/>
  <c r="K74" i="4"/>
  <c r="V74" i="4" s="1"/>
  <c r="AA74" i="4" s="1"/>
  <c r="K268" i="4"/>
  <c r="V268" i="4" s="1"/>
  <c r="AA268" i="4" s="1"/>
  <c r="K455" i="4"/>
  <c r="V455" i="4" s="1"/>
  <c r="AA455" i="4" s="1"/>
  <c r="L98" i="4"/>
  <c r="W98" i="4" s="1"/>
  <c r="AB98" i="4" s="1"/>
  <c r="K118" i="4"/>
  <c r="V118" i="4" s="1"/>
  <c r="AA118" i="4" s="1"/>
  <c r="L19" i="4"/>
  <c r="W19" i="4" s="1"/>
  <c r="AB19" i="4" s="1"/>
  <c r="L316" i="4"/>
  <c r="W316" i="4" s="1"/>
  <c r="AB316" i="4" s="1"/>
  <c r="L352" i="4"/>
  <c r="W352" i="4" s="1"/>
  <c r="AB352" i="4" s="1"/>
  <c r="L296" i="4"/>
  <c r="W296" i="4" s="1"/>
  <c r="AB296" i="4" s="1"/>
  <c r="K6" i="4"/>
  <c r="V6" i="4" s="1"/>
  <c r="K316" i="4"/>
  <c r="V316" i="4" s="1"/>
  <c r="AA316" i="4" s="1"/>
  <c r="K352" i="4"/>
  <c r="V352" i="4" s="1"/>
  <c r="AA352" i="4" s="1"/>
  <c r="K259" i="4"/>
  <c r="V259" i="4" s="1"/>
  <c r="AA259" i="4" s="1"/>
  <c r="K373" i="4"/>
  <c r="V373" i="4" s="1"/>
  <c r="AA373" i="4" s="1"/>
  <c r="K296" i="4"/>
  <c r="V296" i="4" s="1"/>
  <c r="AA296" i="4" s="1"/>
  <c r="K102" i="4"/>
  <c r="V102" i="4" s="1"/>
  <c r="AA102" i="4" s="1"/>
  <c r="K19" i="4"/>
  <c r="V19" i="4" s="1"/>
  <c r="AA19" i="4" s="1"/>
  <c r="Z6" i="4"/>
  <c r="U464" i="4"/>
  <c r="U472" i="4" s="1"/>
  <c r="K435" i="4"/>
  <c r="V435" i="4" s="1"/>
  <c r="AA435" i="4" s="1"/>
  <c r="L283" i="4"/>
  <c r="W283" i="4" s="1"/>
  <c r="AB283" i="4" s="1"/>
  <c r="K333" i="4"/>
  <c r="V333" i="4" s="1"/>
  <c r="AA333" i="4" s="1"/>
  <c r="L102" i="4"/>
  <c r="W102" i="4" s="1"/>
  <c r="AB102" i="4" s="1"/>
  <c r="K185" i="4"/>
  <c r="V185" i="4" s="1"/>
  <c r="AA185" i="4" s="1"/>
  <c r="W464" i="4" l="1"/>
  <c r="W472" i="4" s="1"/>
  <c r="AA6" i="4"/>
  <c r="V464" i="4"/>
  <c r="V472" i="4" s="1"/>
</calcChain>
</file>

<file path=xl/sharedStrings.xml><?xml version="1.0" encoding="utf-8"?>
<sst xmlns="http://schemas.openxmlformats.org/spreadsheetml/2006/main" count="7380" uniqueCount="3232">
  <si>
    <t>Selskab</t>
  </si>
  <si>
    <t>Selskabets hjemsted</t>
  </si>
  <si>
    <t>mio. kr.</t>
  </si>
  <si>
    <t>Johnson &amp; Johnson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</si>
  <si>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</si>
  <si>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</si>
  <si>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</si>
  <si>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</si>
  <si>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</si>
  <si>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</si>
  <si>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</si>
  <si>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</si>
  <si>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</si>
  <si>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</si>
  <si>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</si>
  <si>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</si>
  <si>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</si>
  <si>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</si>
  <si>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</si>
  <si>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</si>
  <si>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</si>
  <si>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</si>
  <si>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</si>
  <si>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</si>
  <si>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</si>
  <si>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</si>
  <si>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</si>
  <si>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Accenture PLC</t>
  </si>
  <si>
    <t>Alfa SAB de CV</t>
  </si>
  <si>
    <t>Alsea SAB de CV</t>
  </si>
  <si>
    <t>America Movil SAB de CV</t>
  </si>
  <si>
    <t>Amgen Inc</t>
  </si>
  <si>
    <t>Arca Continental SAB de CV</t>
  </si>
  <si>
    <t>Atlas Copco AB</t>
  </si>
  <si>
    <t>Cadence Design Systems Inc</t>
  </si>
  <si>
    <t>Check Point Software Technologies Ltd</t>
  </si>
  <si>
    <t>Chubb Ltd</t>
  </si>
  <si>
    <t>Cisco Systems Inc</t>
  </si>
  <si>
    <t>Deutsche Post AG</t>
  </si>
  <si>
    <t>Expeditors International of Washington Inc</t>
  </si>
  <si>
    <t>Fastenal Co</t>
  </si>
  <si>
    <t>Fomento Economico Mexicano SAB de CV</t>
  </si>
  <si>
    <t>Grupo Financiero Banorte SAB de CV</t>
  </si>
  <si>
    <t>Grupo Financiero Inbursa SAB de CV</t>
  </si>
  <si>
    <t>Grupo Televisa SAB</t>
  </si>
  <si>
    <t>Hershey Co/The</t>
  </si>
  <si>
    <t>International Business Machines Corp</t>
  </si>
  <si>
    <t>Italgas SpA</t>
  </si>
  <si>
    <t>KDDI Corp</t>
  </si>
  <si>
    <t>Koninklijke Ahold Delhaize NV</t>
  </si>
  <si>
    <t>Loblaw Cos Ltd</t>
  </si>
  <si>
    <t>Megacable Holdings SAB de CV</t>
  </si>
  <si>
    <t>Merck &amp; Co Inc</t>
  </si>
  <si>
    <t>Microsoft Corp</t>
  </si>
  <si>
    <t>Mondelez International Inc</t>
  </si>
  <si>
    <t>MS&amp;AD Insurance Group Holdings Inc</t>
  </si>
  <si>
    <t>Nestle SA</t>
  </si>
  <si>
    <t>Nippon Telegraph &amp; Telephone Corp</t>
  </si>
  <si>
    <t>Oracle Corp</t>
  </si>
  <si>
    <t>Orexo AB</t>
  </si>
  <si>
    <t>Ossur HF</t>
  </si>
  <si>
    <t>PepsiCo Inc</t>
  </si>
  <si>
    <t>Pfizer Inc</t>
  </si>
  <si>
    <t>Procter &amp; Gamble Co/The</t>
  </si>
  <si>
    <t>Public Service Enterprise Group Inc</t>
  </si>
  <si>
    <t>Public Storage</t>
  </si>
  <si>
    <t>Republic Services Inc</t>
  </si>
  <si>
    <t>Roche Holding AG</t>
  </si>
  <si>
    <t>Roper Technologies Inc</t>
  </si>
  <si>
    <t>Sekisui House Ltd</t>
  </si>
  <si>
    <t>Sumitomo Mitsui Financial Group Inc</t>
  </si>
  <si>
    <t>Sumitomo Mitsui Trust Holdings Inc</t>
  </si>
  <si>
    <t>Swisscom AG</t>
  </si>
  <si>
    <t>TJX Cos Inc/The</t>
  </si>
  <si>
    <t>UnipolSai Assicurazioni SpA</t>
  </si>
  <si>
    <t>Verizon Communications Inc</t>
  </si>
  <si>
    <t>Vinci SA</t>
  </si>
  <si>
    <t>Volvo AB</t>
  </si>
  <si>
    <t>Waste Management Inc</t>
  </si>
  <si>
    <t>Wolters Kluwer NV</t>
  </si>
  <si>
    <t>Woolworths Group Ltd</t>
  </si>
  <si>
    <t>Mexico</t>
  </si>
  <si>
    <t>Israel</t>
  </si>
  <si>
    <t>DKK</t>
  </si>
  <si>
    <t>DATE_FOR_FIGURES</t>
  </si>
  <si>
    <t>FUND</t>
  </si>
  <si>
    <t>SEC_ISIN</t>
  </si>
  <si>
    <t>QUO_CUR</t>
  </si>
  <si>
    <t>LEGNO</t>
  </si>
  <si>
    <t>SEC_IK</t>
  </si>
  <si>
    <t>CLEAN_PRICE_PC</t>
  </si>
  <si>
    <t>MARKETVALUE_PC</t>
  </si>
  <si>
    <t>MARKETVALUE_QC</t>
  </si>
  <si>
    <t>ACCRUED_INCL_UNSETTLED_PC</t>
  </si>
  <si>
    <t>ACCRUED_INCL_UNSETTLED_QC</t>
  </si>
  <si>
    <t>RECEIVABLES_PC</t>
  </si>
  <si>
    <t>PAYABLES_PC</t>
  </si>
  <si>
    <t>EXPECTED_REST_PC</t>
  </si>
  <si>
    <t>ASSET_VALUE_PC</t>
  </si>
  <si>
    <t>ASSET_VALUE_QC</t>
  </si>
  <si>
    <t>BALNOMVAL</t>
  </si>
  <si>
    <t>BALNOMVAL_UNSETTLED</t>
  </si>
  <si>
    <t>FX_FACTOR_QC_PC</t>
  </si>
  <si>
    <t>EXPOSURE_PC</t>
  </si>
  <si>
    <t>EXPOSURE_QC</t>
  </si>
  <si>
    <t>COUPON_RATE</t>
  </si>
  <si>
    <t>WITHDRAW_DATE</t>
  </si>
  <si>
    <t>TIME_TO_MAT</t>
  </si>
  <si>
    <t>SEC_COUNTRY</t>
  </si>
  <si>
    <t>SEC_SHORT</t>
  </si>
  <si>
    <t>SEC_NAME</t>
  </si>
  <si>
    <t>ASSET_CLASS</t>
  </si>
  <si>
    <t>INSTR_TYPE</t>
  </si>
  <si>
    <t>SEC_TYPE</t>
  </si>
  <si>
    <t>SEC_GROUP</t>
  </si>
  <si>
    <t>MOD_DUR_YC</t>
  </si>
  <si>
    <t>KEY_RATIOS_SOURCE</t>
  </si>
  <si>
    <t>CURRENCY</t>
  </si>
  <si>
    <t>DATA_SOURCE</t>
  </si>
  <si>
    <t>PARTY_GROUP_NAME</t>
  </si>
  <si>
    <t>PARTNER_FULL_NAME</t>
  </si>
  <si>
    <t>COUNTRY</t>
  </si>
  <si>
    <t>ISSUER_TYPE</t>
  </si>
  <si>
    <t>FUND_OWNER</t>
  </si>
  <si>
    <t>CLEAN_PRICE_PC2</t>
  </si>
  <si>
    <t>MATURITY_DATE</t>
  </si>
  <si>
    <t>QUOTE_FACTOR</t>
  </si>
  <si>
    <t>YTM_DUR</t>
  </si>
  <si>
    <t>ISSUED_VOLUME</t>
  </si>
  <si>
    <t>VOTES_PER_SHARE</t>
  </si>
  <si>
    <t>FR0000120578</t>
  </si>
  <si>
    <t>SANOFI</t>
  </si>
  <si>
    <t>EUR</t>
  </si>
  <si>
    <t>FR</t>
  </si>
  <si>
    <t>Equity</t>
  </si>
  <si>
    <t>EQUITY</t>
  </si>
  <si>
    <t>SCD</t>
  </si>
  <si>
    <t>PFC</t>
  </si>
  <si>
    <t>INDUSTRIAL</t>
  </si>
  <si>
    <t>DE0007236101</t>
  </si>
  <si>
    <t>SIEMENS AG-REG</t>
  </si>
  <si>
    <t>DE</t>
  </si>
  <si>
    <t>Siemens AG</t>
  </si>
  <si>
    <t>UNKNOWN</t>
  </si>
  <si>
    <t>DE000BAY0017</t>
  </si>
  <si>
    <t>BAYER AG-REG</t>
  </si>
  <si>
    <t>Bayer AG</t>
  </si>
  <si>
    <t>FR0000125486</t>
  </si>
  <si>
    <t>VINCI SA</t>
  </si>
  <si>
    <t>B1XH026</t>
  </si>
  <si>
    <t>US2786421030</t>
  </si>
  <si>
    <t>EBAY INC</t>
  </si>
  <si>
    <t>USD</t>
  </si>
  <si>
    <t>US</t>
  </si>
  <si>
    <t>eBay Inc</t>
  </si>
  <si>
    <t>US5949181045</t>
  </si>
  <si>
    <t>MICROSOFT CORP</t>
  </si>
  <si>
    <t>CA0641491075</t>
  </si>
  <si>
    <t>BANK OF NOVA SCOTIA</t>
  </si>
  <si>
    <t>CAD</t>
  </si>
  <si>
    <t>CA</t>
  </si>
  <si>
    <t>Bank of Nova Scotia/The</t>
  </si>
  <si>
    <t>BANK</t>
  </si>
  <si>
    <t>CH0012032048</t>
  </si>
  <si>
    <t>ROCHE HOLDING AG-GENUSSCHEIN</t>
  </si>
  <si>
    <t>CHF</t>
  </si>
  <si>
    <t>CH</t>
  </si>
  <si>
    <t>US4781601046</t>
  </si>
  <si>
    <t>JOHNSON &amp; JOHNSON</t>
  </si>
  <si>
    <t>US17275R1023</t>
  </si>
  <si>
    <t>CISCO SYSTEMS INC</t>
  </si>
  <si>
    <t>IE00B4BNMY34</t>
  </si>
  <si>
    <t>ACCENTURE PLC-CL A</t>
  </si>
  <si>
    <t>IE</t>
  </si>
  <si>
    <t>B4BNMY3</t>
  </si>
  <si>
    <t>US58933Y1055</t>
  </si>
  <si>
    <t>MERCK &amp; CO. INC.</t>
  </si>
  <si>
    <t>RECKITT BENCKISER GROUP PLC</t>
  </si>
  <si>
    <t>GB</t>
  </si>
  <si>
    <t>B24CGK7</t>
  </si>
  <si>
    <t>Reckitt Benckiser Group PLC</t>
  </si>
  <si>
    <t>US7170811035</t>
  </si>
  <si>
    <t>PFIZER INC</t>
  </si>
  <si>
    <t>JP3735400008</t>
  </si>
  <si>
    <t>NIPPON TELEGRAPH &amp; TELEPHONE</t>
  </si>
  <si>
    <t>JPY</t>
  </si>
  <si>
    <t>JP</t>
  </si>
  <si>
    <t>JP3496400007</t>
  </si>
  <si>
    <t>KDDI CORP</t>
  </si>
  <si>
    <t>US20030N1019</t>
  </si>
  <si>
    <t>Comcast Corp</t>
  </si>
  <si>
    <t>US1266501006</t>
  </si>
  <si>
    <t>CVS HEALTH CORP</t>
  </si>
  <si>
    <t>CVS Health Corp</t>
  </si>
  <si>
    <t>US3021301094</t>
  </si>
  <si>
    <t>FedEx Corp</t>
  </si>
  <si>
    <t>TRANS NON</t>
  </si>
  <si>
    <t>US8725401090</t>
  </si>
  <si>
    <t>TJX COMPANIES INC</t>
  </si>
  <si>
    <t>US7445731067</t>
  </si>
  <si>
    <t>US0311621009</t>
  </si>
  <si>
    <t>US92343V1044</t>
  </si>
  <si>
    <t>TELE</t>
  </si>
  <si>
    <t>CH0044328745</t>
  </si>
  <si>
    <t>US0530151036</t>
  </si>
  <si>
    <t>AUTOMATIC DATA PROCESSING</t>
  </si>
  <si>
    <t>Automatic Data Processing Inc</t>
  </si>
  <si>
    <t>US4592001014</t>
  </si>
  <si>
    <t>US57636Q1040</t>
  </si>
  <si>
    <t>MASTERCARD INC - A</t>
  </si>
  <si>
    <t>B121557</t>
  </si>
  <si>
    <t>Mastercard Inc</t>
  </si>
  <si>
    <t>FINANCIAL</t>
  </si>
  <si>
    <t>US68389X1054</t>
  </si>
  <si>
    <t>INTUIT INC</t>
  </si>
  <si>
    <t>Intuit Inc</t>
  </si>
  <si>
    <t>US92826C8394</t>
  </si>
  <si>
    <t>VISA INC-CLASS A SHARES</t>
  </si>
  <si>
    <t>B2PZN04</t>
  </si>
  <si>
    <t>Visa Inc</t>
  </si>
  <si>
    <t>US61174X1090</t>
  </si>
  <si>
    <t>MONSTER BEVERAGE CORP</t>
  </si>
  <si>
    <t>BZ07BW4</t>
  </si>
  <si>
    <t>Monster Beverage Corp</t>
  </si>
  <si>
    <t>US02079K3059</t>
  </si>
  <si>
    <t>ALPHABET INC-CL A</t>
  </si>
  <si>
    <t>BYVY8G0</t>
  </si>
  <si>
    <t>Alphabet Inc</t>
  </si>
  <si>
    <t>US1255231003</t>
  </si>
  <si>
    <t>CIGNA CORP</t>
  </si>
  <si>
    <t>BHJ0775</t>
  </si>
  <si>
    <t>Markedsværdi</t>
  </si>
  <si>
    <t>Harvey Norman Holdings Ltd</t>
  </si>
  <si>
    <t>Nordea Bank Abp</t>
  </si>
  <si>
    <t>US1273871087</t>
  </si>
  <si>
    <t>CADENCE DESIGN SYS INC</t>
  </si>
  <si>
    <t>MXP000511016</t>
  </si>
  <si>
    <t>MXP001391012</t>
  </si>
  <si>
    <t>MX01AC100006</t>
  </si>
  <si>
    <t>IL0010824113</t>
  </si>
  <si>
    <t>DE0005552004</t>
  </si>
  <si>
    <t>MXP320321310</t>
  </si>
  <si>
    <t>AU000000FMG4</t>
  </si>
  <si>
    <t>MXP370711014</t>
  </si>
  <si>
    <t>MXP370641013</t>
  </si>
  <si>
    <t>MXP4987V1378</t>
  </si>
  <si>
    <t>AU000000HVN7</t>
  </si>
  <si>
    <t>US4278661081</t>
  </si>
  <si>
    <t>IT0005211237</t>
  </si>
  <si>
    <t>NL0011794037</t>
  </si>
  <si>
    <t>CA5394811015</t>
  </si>
  <si>
    <t>MX01ME090003</t>
  </si>
  <si>
    <t>JP3499800005</t>
  </si>
  <si>
    <t>US6092071058</t>
  </si>
  <si>
    <t>JP3890310000</t>
  </si>
  <si>
    <t>CH0038863350</t>
  </si>
  <si>
    <t>FI4000297767</t>
  </si>
  <si>
    <t>SE0000736415</t>
  </si>
  <si>
    <t>IS0000000040</t>
  </si>
  <si>
    <t>US7134481081</t>
  </si>
  <si>
    <t>US7427181091</t>
  </si>
  <si>
    <t>US74460D1090</t>
  </si>
  <si>
    <t>US7607591002</t>
  </si>
  <si>
    <t>US7766961061</t>
  </si>
  <si>
    <t>JP3420600003</t>
  </si>
  <si>
    <t>JP3890350006</t>
  </si>
  <si>
    <t>JP3892100003</t>
  </si>
  <si>
    <t>CH0008742519</t>
  </si>
  <si>
    <t>AU000000TLS2</t>
  </si>
  <si>
    <t>IT0004827447</t>
  </si>
  <si>
    <t>SE0000115446</t>
  </si>
  <si>
    <t>US94106L1098</t>
  </si>
  <si>
    <t>NL0000395903</t>
  </si>
  <si>
    <t>AU000000WOW2</t>
  </si>
  <si>
    <t>ISIN</t>
  </si>
  <si>
    <t>Aktieandel</t>
  </si>
  <si>
    <t>Stemmeandel</t>
  </si>
  <si>
    <t>ATP</t>
  </si>
  <si>
    <t>Koncern</t>
  </si>
  <si>
    <t>Andel af aktiekapital</t>
  </si>
  <si>
    <t>US00287Y1091</t>
  </si>
  <si>
    <t>US00971T1016</t>
  </si>
  <si>
    <t>GB0022569080</t>
  </si>
  <si>
    <t>AT0000730007</t>
  </si>
  <si>
    <t>CNE100000734</t>
  </si>
  <si>
    <t>CNE100002SN6</t>
  </si>
  <si>
    <t>CNE100002G76</t>
  </si>
  <si>
    <t>CNE100000627</t>
  </si>
  <si>
    <t>CNE100002FM5</t>
  </si>
  <si>
    <t>FR0000120172</t>
  </si>
  <si>
    <t>CNE000000HN4</t>
  </si>
  <si>
    <t>CNE100000SL4</t>
  </si>
  <si>
    <t>CNE100000W03</t>
  </si>
  <si>
    <t>CNE0000019X4</t>
  </si>
  <si>
    <t>CA21037X1006</t>
  </si>
  <si>
    <t>NL0011585146</t>
  </si>
  <si>
    <t>US3755581036</t>
  </si>
  <si>
    <t>GB00B06QFB75</t>
  </si>
  <si>
    <t>PTJMT0AE0001</t>
  </si>
  <si>
    <t>CNE0000002Y8</t>
  </si>
  <si>
    <t>JP3750500005</t>
  </si>
  <si>
    <t>JP3885780001</t>
  </si>
  <si>
    <t>CNE0000014Q9</t>
  </si>
  <si>
    <t>CH0012005267</t>
  </si>
  <si>
    <t>ES0173093024</t>
  </si>
  <si>
    <t>US75886F1075</t>
  </si>
  <si>
    <t>CNE000000B83</t>
  </si>
  <si>
    <t>JP3732000009</t>
  </si>
  <si>
    <t>SE0000242455</t>
  </si>
  <si>
    <t>CNE100000R26</t>
  </si>
  <si>
    <t>US9113121068</t>
  </si>
  <si>
    <t>CNE000001F62</t>
  </si>
  <si>
    <t>AbbVie Inc</t>
  </si>
  <si>
    <t>Akamai Technologies Inc</t>
  </si>
  <si>
    <t>Amdocs Ltd</t>
  </si>
  <si>
    <t>ANDRITZ AG</t>
  </si>
  <si>
    <t>Bank of Beijing Co Ltd</t>
  </si>
  <si>
    <t>Bank of Chengdu Co Ltd</t>
  </si>
  <si>
    <t>Bank of Jiangsu Co Ltd</t>
  </si>
  <si>
    <t>Bank of Nanjing Co Ltd</t>
  </si>
  <si>
    <t>Bank of Shanghai Co Ltd</t>
  </si>
  <si>
    <t>Carrefour SA</t>
  </si>
  <si>
    <t>Chengdu Xingrong Environment Co Ltd</t>
  </si>
  <si>
    <t>China Everbright Bank Co Ltd</t>
  </si>
  <si>
    <t>China South Publishing &amp; Media Group Co Ltd</t>
  </si>
  <si>
    <t>Chinese Universe Publishing and Media Group Co Ltd</t>
  </si>
  <si>
    <t>Constellation Software Inc/Canada</t>
  </si>
  <si>
    <t>Ferrari NV</t>
  </si>
  <si>
    <t>Gilead Sciences Inc</t>
  </si>
  <si>
    <t>IG Group Holdings PLC</t>
  </si>
  <si>
    <t>Jeronimo Martins SGPS SA</t>
  </si>
  <si>
    <t>Livzon Pharmaceutical Group Inc</t>
  </si>
  <si>
    <t>McDonald's Holdings Co Japan Ltd</t>
  </si>
  <si>
    <t>Mizuho Financial Group Inc</t>
  </si>
  <si>
    <t>Novartis AG</t>
  </si>
  <si>
    <t>Regeneron Pharmaceuticals Inc</t>
  </si>
  <si>
    <t>Shanghai Tunnel Engineering Co Ltd</t>
  </si>
  <si>
    <t>Swedbank AB</t>
  </si>
  <si>
    <t>TangShan Port Group Co Ltd</t>
  </si>
  <si>
    <t>United Parcel Service Inc</t>
  </si>
  <si>
    <t>Zhejiang Jiahua Energy Chemical Industry Co Ltd</t>
  </si>
  <si>
    <t>Kina</t>
  </si>
  <si>
    <t>PRESENTATION_NAME</t>
  </si>
  <si>
    <t>GB00B0744B38</t>
  </si>
  <si>
    <t>US1941621039</t>
  </si>
  <si>
    <t>JP3143600009</t>
  </si>
  <si>
    <t>AU000000JBH7</t>
  </si>
  <si>
    <t>US5801351017</t>
  </si>
  <si>
    <t>JP3898400001</t>
  </si>
  <si>
    <t>JP3893600001</t>
  </si>
  <si>
    <t>US5535301064</t>
  </si>
  <si>
    <t>JP3670800006</t>
  </si>
  <si>
    <t>GB00B24CGK77</t>
  </si>
  <si>
    <t>CNE000000BQ0</t>
  </si>
  <si>
    <t>SE0000148884</t>
  </si>
  <si>
    <t>Bunzl PLC</t>
  </si>
  <si>
    <t>Colgate-Palmolive Co</t>
  </si>
  <si>
    <t>ITOCHU Corp</t>
  </si>
  <si>
    <t>McDonald's Corp</t>
  </si>
  <si>
    <t>Mitsubishi Corp</t>
  </si>
  <si>
    <t>Mitsui &amp; Co Ltd</t>
  </si>
  <si>
    <t>MSC Industrial Direct Co Inc</t>
  </si>
  <si>
    <t>Nissan Chemical Corp</t>
  </si>
  <si>
    <t>Sichuan Chuantou Energy Co Ltd</t>
  </si>
  <si>
    <t>Skandinaviska Enskilda Banken AB</t>
  </si>
  <si>
    <t>Almirall S.A.</t>
  </si>
  <si>
    <t>NB Public</t>
  </si>
  <si>
    <t>JP3108600002</t>
  </si>
  <si>
    <t>US0010551028</t>
  </si>
  <si>
    <t>US0130911037</t>
  </si>
  <si>
    <t>US0259321042</t>
  </si>
  <si>
    <t>IT0000062072</t>
  </si>
  <si>
    <t/>
  </si>
  <si>
    <t>FR0000120628</t>
  </si>
  <si>
    <t>CNE100002FX2</t>
  </si>
  <si>
    <t>FR0000120503</t>
  </si>
  <si>
    <t>JP3242800005</t>
  </si>
  <si>
    <t>JP3505000004</t>
  </si>
  <si>
    <t>GB0002374006</t>
  </si>
  <si>
    <t>US5324571083</t>
  </si>
  <si>
    <t>FI0009007884</t>
  </si>
  <si>
    <t>US36467J1088</t>
  </si>
  <si>
    <t>US3841091040</t>
  </si>
  <si>
    <t>CNE1000022F3</t>
  </si>
  <si>
    <t>US0936711052</t>
  </si>
  <si>
    <t>GB0005576813</t>
  </si>
  <si>
    <t>JP3360800001</t>
  </si>
  <si>
    <t>US4523081093</t>
  </si>
  <si>
    <t>US4612021034</t>
  </si>
  <si>
    <t>NL0000009082</t>
  </si>
  <si>
    <t>FR0013451333</t>
  </si>
  <si>
    <t>US5717481023</t>
  </si>
  <si>
    <t>JP3877600001</t>
  </si>
  <si>
    <t>US5528481030</t>
  </si>
  <si>
    <t>JP3362700001</t>
  </si>
  <si>
    <t>FI4000330972</t>
  </si>
  <si>
    <t>CNE0000014B1</t>
  </si>
  <si>
    <t>JP3753000003</t>
  </si>
  <si>
    <t>JP3762900003</t>
  </si>
  <si>
    <t>US6802231042</t>
  </si>
  <si>
    <t>JP3200450009</t>
  </si>
  <si>
    <t>US7502361014</t>
  </si>
  <si>
    <t>NL0000379121</t>
  </si>
  <si>
    <t>US7703231032</t>
  </si>
  <si>
    <t>JP3371200001</t>
  </si>
  <si>
    <t>IT0003153415</t>
  </si>
  <si>
    <t>US8330341012</t>
  </si>
  <si>
    <t>JP3663900003</t>
  </si>
  <si>
    <t>US8581191009</t>
  </si>
  <si>
    <t>JP3404600003</t>
  </si>
  <si>
    <t>NO0010063308</t>
  </si>
  <si>
    <t>CH1111227810</t>
  </si>
  <si>
    <t>JP3942800008</t>
  </si>
  <si>
    <t>US9884981013</t>
  </si>
  <si>
    <t>Acom Co Ltd</t>
  </si>
  <si>
    <t>Aflac Inc</t>
  </si>
  <si>
    <t>American Financial Group Inc/OH</t>
  </si>
  <si>
    <t>Assicurazioni Generali SpA</t>
  </si>
  <si>
    <t>AXA SA</t>
  </si>
  <si>
    <t>Bank of Guiyang Co Ltd</t>
  </si>
  <si>
    <t>Bouygues SA</t>
  </si>
  <si>
    <t>Canon Inc</t>
  </si>
  <si>
    <t>Daiwa House Industry Co Ltd</t>
  </si>
  <si>
    <t>Diageo PLC</t>
  </si>
  <si>
    <t>Eli Lilly &amp; Co</t>
  </si>
  <si>
    <t>Elisa Oyj</t>
  </si>
  <si>
    <t>Gaming and Leisure Properties Inc</t>
  </si>
  <si>
    <t>Graco Inc</t>
  </si>
  <si>
    <t>Guotai Junan Securities Co Ltd</t>
  </si>
  <si>
    <t>H&amp;R Block Inc</t>
  </si>
  <si>
    <t>Howden Joinery Group PLC</t>
  </si>
  <si>
    <t>Hulic Co Ltd</t>
  </si>
  <si>
    <t>Illinois Tool Works Inc</t>
  </si>
  <si>
    <t>Koninklijke KPN NV</t>
  </si>
  <si>
    <t>Marsh &amp; McLennan Cos Inc</t>
  </si>
  <si>
    <t>Marubeni Corp</t>
  </si>
  <si>
    <t>MGIC Investment Corp</t>
  </si>
  <si>
    <t>Mitsui OSK Lines Ltd</t>
  </si>
  <si>
    <t>Newland Digital Technology Co Ltd</t>
  </si>
  <si>
    <t>Nippon Yusen KK</t>
  </si>
  <si>
    <t>Nomura Real Estate Holdings Inc</t>
  </si>
  <si>
    <t>Old Republic International Corp</t>
  </si>
  <si>
    <t>ORIX Corp</t>
  </si>
  <si>
    <t>Radian Group Inc</t>
  </si>
  <si>
    <t>Randstad NV</t>
  </si>
  <si>
    <t>Shin-Etsu Chemical Co Ltd</t>
  </si>
  <si>
    <t>Snam SpA</t>
  </si>
  <si>
    <t>Snap-on Inc</t>
  </si>
  <si>
    <t>Sojitz Corp</t>
  </si>
  <si>
    <t>Steel Dynamics Inc</t>
  </si>
  <si>
    <t>Sumitomo Corp</t>
  </si>
  <si>
    <t>Telenor ASA</t>
  </si>
  <si>
    <t>Yamaha Motor Co Ltd</t>
  </si>
  <si>
    <t>Yum! Brands Inc</t>
  </si>
  <si>
    <t>Puerto Rico</t>
  </si>
  <si>
    <t>DE0008404005</t>
  </si>
  <si>
    <t>ALLIANZ SE-REG</t>
  </si>
  <si>
    <t>Allianz SE</t>
  </si>
  <si>
    <t>CH0012549785</t>
  </si>
  <si>
    <t>SONOVA HOLDING AG-REG</t>
  </si>
  <si>
    <t>Sonova Holding AG</t>
  </si>
  <si>
    <t>GBP</t>
  </si>
  <si>
    <t>GB00BDR05C01</t>
  </si>
  <si>
    <t>National Grid PLC</t>
  </si>
  <si>
    <t>AKAMAI TECHNOLOGIES INC</t>
  </si>
  <si>
    <t>US1912161007</t>
  </si>
  <si>
    <t>COCA-COLA CO/THE</t>
  </si>
  <si>
    <t>Coca-Cola Co/The</t>
  </si>
  <si>
    <t>PEPSICO INC</t>
  </si>
  <si>
    <t>US37940X1028</t>
  </si>
  <si>
    <t>GLOBAL PAYMENTS INC</t>
  </si>
  <si>
    <t>Global Payments Inc</t>
  </si>
  <si>
    <t>DE0007164600</t>
  </si>
  <si>
    <t>SAP SE</t>
  </si>
  <si>
    <t>US0079031078</t>
  </si>
  <si>
    <t>ADVANCED MICRO DEVICES</t>
  </si>
  <si>
    <t>Advanced Micro Devices Inc</t>
  </si>
  <si>
    <t>DE0008430026</t>
  </si>
  <si>
    <t>MUENCHENER RUECKVER AG-REG</t>
  </si>
  <si>
    <t>Muenchener Rueckversicherungs-Gesellschaft AG in M</t>
  </si>
  <si>
    <t>NESTLE SA-REG</t>
  </si>
  <si>
    <t>Unilever PLC</t>
  </si>
  <si>
    <t>US3848021040</t>
  </si>
  <si>
    <t>WW Grainger Inc</t>
  </si>
  <si>
    <t>US0718131099</t>
  </si>
  <si>
    <t>BAXTER INTERNATIONAL INC</t>
  </si>
  <si>
    <t>Baxter International Inc</t>
  </si>
  <si>
    <t>US8636671013</t>
  </si>
  <si>
    <t>STRYKER CORP</t>
  </si>
  <si>
    <t>Stryker Corp</t>
  </si>
  <si>
    <t>US0378331005</t>
  </si>
  <si>
    <t>Apple Inc</t>
  </si>
  <si>
    <t>COLGATE-PALMOLIVE CO</t>
  </si>
  <si>
    <t>MCDONALD'S CORP</t>
  </si>
  <si>
    <t>MARSH &amp; MCLENNAN COS</t>
  </si>
  <si>
    <t>US30303M1027</t>
  </si>
  <si>
    <t>META PLATFORMS INC-CLASS A</t>
  </si>
  <si>
    <t>B7TL820</t>
  </si>
  <si>
    <t>Meta Platforms Inc</t>
  </si>
  <si>
    <t>US8826811098</t>
  </si>
  <si>
    <t>Texas Roadhouse Inc</t>
  </si>
  <si>
    <t>Stk.</t>
  </si>
  <si>
    <t>ES0167050915</t>
  </si>
  <si>
    <t>US01973R1014</t>
  </si>
  <si>
    <t>US03073E1055</t>
  </si>
  <si>
    <t>US03750L1098</t>
  </si>
  <si>
    <t>BMG0450A1053</t>
  </si>
  <si>
    <t>US12008R1077</t>
  </si>
  <si>
    <t>CNE000001B33</t>
  </si>
  <si>
    <t>JP3519400000</t>
  </si>
  <si>
    <t>US1729081059</t>
  </si>
  <si>
    <t>AU0000030678</t>
  </si>
  <si>
    <t>US2091151041</t>
  </si>
  <si>
    <t>US2315611010</t>
  </si>
  <si>
    <t>CNE000001NG4</t>
  </si>
  <si>
    <t>DE0005557508</t>
  </si>
  <si>
    <t>FR0000130452</t>
  </si>
  <si>
    <t>CA2918434077</t>
  </si>
  <si>
    <t>ES0130670112</t>
  </si>
  <si>
    <t>NO0010096985</t>
  </si>
  <si>
    <t>FR0000121121</t>
  </si>
  <si>
    <t>US3119001044</t>
  </si>
  <si>
    <t>DE0006602006</t>
  </si>
  <si>
    <t>US38526M1062</t>
  </si>
  <si>
    <t>CNE100001WS9</t>
  </si>
  <si>
    <t>CNE000000XM3</t>
  </si>
  <si>
    <t>CNE000001FW7</t>
  </si>
  <si>
    <t>CNE0000018X6</t>
  </si>
  <si>
    <t>SE0005851706</t>
  </si>
  <si>
    <t>CNE000001QZ7</t>
  </si>
  <si>
    <t>FR0010259150</t>
  </si>
  <si>
    <t>US4943681035</t>
  </si>
  <si>
    <t>US5339001068</t>
  </si>
  <si>
    <t>ES0124244E34</t>
  </si>
  <si>
    <t>US6267551025</t>
  </si>
  <si>
    <t>JP3738600000</t>
  </si>
  <si>
    <t>JP3684000007</t>
  </si>
  <si>
    <t>US6703461052</t>
  </si>
  <si>
    <t>JP3197600004</t>
  </si>
  <si>
    <t>FR0000133308</t>
  </si>
  <si>
    <t>US69349H1077</t>
  </si>
  <si>
    <t>GB00B8C3BL03</t>
  </si>
  <si>
    <t>JP3421800008</t>
  </si>
  <si>
    <t>CNE0000013N8</t>
  </si>
  <si>
    <t>JP3396210001</t>
  </si>
  <si>
    <t>DE000TLX1005</t>
  </si>
  <si>
    <t>CNE000001B90</t>
  </si>
  <si>
    <t>JP3910660004</t>
  </si>
  <si>
    <t>JP3573000001</t>
  </si>
  <si>
    <t>US8962881079</t>
  </si>
  <si>
    <t>US92532F1003</t>
  </si>
  <si>
    <t>CNE0000016J9</t>
  </si>
  <si>
    <t>AU0000224040</t>
  </si>
  <si>
    <t>CH0011075394</t>
  </si>
  <si>
    <t>ACS Actividades de Construccion y Servicios SA</t>
  </si>
  <si>
    <t>Albertsons Cos Inc</t>
  </si>
  <si>
    <t>Allison Transmission Holdings Inc</t>
  </si>
  <si>
    <t>Apartment Income REIT Corp</t>
  </si>
  <si>
    <t>Arch Capital Group Ltd</t>
  </si>
  <si>
    <t>Boozt AB</t>
  </si>
  <si>
    <t>Builders FirstSource Inc</t>
  </si>
  <si>
    <t>China Merchants Bank Co Ltd</t>
  </si>
  <si>
    <t>Chugai Pharmaceutical Co Ltd</t>
  </si>
  <si>
    <t>Cintas Corp</t>
  </si>
  <si>
    <t>Coles Group Ltd</t>
  </si>
  <si>
    <t>Consolidated Edison Inc</t>
  </si>
  <si>
    <t>Curtiss-Wright Corp</t>
  </si>
  <si>
    <t>Daqin Railway Co Ltd</t>
  </si>
  <si>
    <t>Deutsche Telekom AG</t>
  </si>
  <si>
    <t>Duke Energy Corp</t>
  </si>
  <si>
    <t>Eiffage SA</t>
  </si>
  <si>
    <t>Empire Co Ltd</t>
  </si>
  <si>
    <t>Endesa SA</t>
  </si>
  <si>
    <t>Equinor ASA</t>
  </si>
  <si>
    <t>Eurazeo SE</t>
  </si>
  <si>
    <t>GEA Group AG</t>
  </si>
  <si>
    <t>Grand Canyon Education Inc</t>
  </si>
  <si>
    <t>GSK PLC</t>
  </si>
  <si>
    <t>Guosen Securities Co Ltd</t>
  </si>
  <si>
    <t>Henan Shuanghui Investment &amp; Development Co Ltd</t>
  </si>
  <si>
    <t>Huaxia Bank Co Ltd</t>
  </si>
  <si>
    <t>Hubei Jumpcan Pharmaceutical Co Ltd</t>
  </si>
  <si>
    <t>IAR Systems Group AB</t>
  </si>
  <si>
    <t>Industrial Bank Co Ltd</t>
  </si>
  <si>
    <t>Ipsen SA</t>
  </si>
  <si>
    <t>JB Hi-Fi Ltd</t>
  </si>
  <si>
    <t>Kimberly-Clark Corp</t>
  </si>
  <si>
    <t>La Francaise des Jeux SAEM</t>
  </si>
  <si>
    <t>Lincoln Electric Holdings Inc</t>
  </si>
  <si>
    <t>Mapfre SA</t>
  </si>
  <si>
    <t>Mitsubishi HC Capital Inc</t>
  </si>
  <si>
    <t>Murphy USA Inc</t>
  </si>
  <si>
    <t>Nanjing Iron &amp; Steel Co Ltd</t>
  </si>
  <si>
    <t>Nanoform Finland Plc</t>
  </si>
  <si>
    <t>Nitto Denko Corp</t>
  </si>
  <si>
    <t>Nucor Corp</t>
  </si>
  <si>
    <t>Ono Pharmaceutical Co Ltd</t>
  </si>
  <si>
    <t>Orange SA</t>
  </si>
  <si>
    <t>PNM Resources Inc</t>
  </si>
  <si>
    <t>Sage Group PLC/The</t>
  </si>
  <si>
    <t>Secom Co Ltd</t>
  </si>
  <si>
    <t>Shanghai International Port Group Co Ltd</t>
  </si>
  <si>
    <t>Skylark Holdings Co Ltd</t>
  </si>
  <si>
    <t>SoftBank Corp</t>
  </si>
  <si>
    <t>Talanx AG</t>
  </si>
  <si>
    <t>Tian Di Science &amp; Technology Co Ltd</t>
  </si>
  <si>
    <t>Tokio Marine Holdings Inc</t>
  </si>
  <si>
    <t>Tokyo Gas Co Ltd</t>
  </si>
  <si>
    <t>TriNet Group Inc</t>
  </si>
  <si>
    <t>Vertex Pharmaceuticals Inc</t>
  </si>
  <si>
    <t>Wanhua Chemical Group Co Ltd</t>
  </si>
  <si>
    <t>Woodside Energy Group Ltd</t>
  </si>
  <si>
    <t>Zurich Insurance Group AG</t>
  </si>
  <si>
    <t>Bermuda</t>
  </si>
  <si>
    <t>NIM</t>
  </si>
  <si>
    <t>BE0974264930</t>
  </si>
  <si>
    <t>ES0113211835</t>
  </si>
  <si>
    <t>DE0005190003</t>
  </si>
  <si>
    <t>DE0005200000</t>
  </si>
  <si>
    <t>AU000000BXB1</t>
  </si>
  <si>
    <t>JP3243600008</t>
  </si>
  <si>
    <t>US1475281036</t>
  </si>
  <si>
    <t>CA12532H1047</t>
  </si>
  <si>
    <t>US1844961078</t>
  </si>
  <si>
    <t>GB00BD6K4575</t>
  </si>
  <si>
    <t>NO0010161896</t>
  </si>
  <si>
    <t>US26210C1045</t>
  </si>
  <si>
    <t>US2855121099</t>
  </si>
  <si>
    <t>US29084Q1004</t>
  </si>
  <si>
    <t>AT0000652011</t>
  </si>
  <si>
    <t>SE0009922164</t>
  </si>
  <si>
    <t>CNE000000230</t>
  </si>
  <si>
    <t>IE0000669501</t>
  </si>
  <si>
    <t>US37959E1029</t>
  </si>
  <si>
    <t>JP3306600002</t>
  </si>
  <si>
    <t>CNE0000001D4</t>
  </si>
  <si>
    <t>GB00BN7SWP63</t>
  </si>
  <si>
    <t>DE0008402215</t>
  </si>
  <si>
    <t>US4165151048</t>
  </si>
  <si>
    <t>JP3768600003</t>
  </si>
  <si>
    <t>US4228061093</t>
  </si>
  <si>
    <t>DE0006048432</t>
  </si>
  <si>
    <t>ES0144580Y14</t>
  </si>
  <si>
    <t>CNE1000010F8</t>
  </si>
  <si>
    <t>US5132721045</t>
  </si>
  <si>
    <t>JP3868400007</t>
  </si>
  <si>
    <t>JP3899800001</t>
  </si>
  <si>
    <t>US6460251068</t>
  </si>
  <si>
    <t>JP3688370000</t>
  </si>
  <si>
    <t>US6819361006</t>
  </si>
  <si>
    <t>NO0003733800</t>
  </si>
  <si>
    <t>US6937181088</t>
  </si>
  <si>
    <t>CNE100003F27</t>
  </si>
  <si>
    <t>IT0003796171</t>
  </si>
  <si>
    <t>AU000000QAN2</t>
  </si>
  <si>
    <t>AT0000606306</t>
  </si>
  <si>
    <t>US8086251076</t>
  </si>
  <si>
    <t>US7841171033</t>
  </si>
  <si>
    <t>CNE000001P52</t>
  </si>
  <si>
    <t>CNE100001V60</t>
  </si>
  <si>
    <t>MX01LA080009</t>
  </si>
  <si>
    <t>FR0000121220</t>
  </si>
  <si>
    <t>NL00150001Q9</t>
  </si>
  <si>
    <t>JP3629000005</t>
  </si>
  <si>
    <t>US91529Y1064</t>
  </si>
  <si>
    <t>CNE100000619</t>
  </si>
  <si>
    <t>US9598021098</t>
  </si>
  <si>
    <t>AU000000WBC1</t>
  </si>
  <si>
    <t>GB00B3P21X12</t>
  </si>
  <si>
    <t>CNE000001KS5</t>
  </si>
  <si>
    <t>Ageas SA/NV</t>
  </si>
  <si>
    <t>Banco Bilbao Vizcaya Argentaria SA</t>
  </si>
  <si>
    <t>Bayerische Motoren Werke AG</t>
  </si>
  <si>
    <t>Beiersdorf AG</t>
  </si>
  <si>
    <t>Brambles Ltd</t>
  </si>
  <si>
    <t>Canon Marketing Japan Inc</t>
  </si>
  <si>
    <t>Casey's General Stores Inc</t>
  </si>
  <si>
    <t>CGI Inc</t>
  </si>
  <si>
    <t>Clean Harbors Inc</t>
  </si>
  <si>
    <t>Compass Group PLC</t>
  </si>
  <si>
    <t>Dropbox Inc</t>
  </si>
  <si>
    <t>Electronic Arts Inc</t>
  </si>
  <si>
    <t>EMCOR Group Inc</t>
  </si>
  <si>
    <t>Erste Group Bank AG</t>
  </si>
  <si>
    <t>Essity AB</t>
  </si>
  <si>
    <t>Fuyao Glass Industry Group Co Ltd</t>
  </si>
  <si>
    <t>Glanbia PLC</t>
  </si>
  <si>
    <t>Globe Life Inc</t>
  </si>
  <si>
    <t>Goldwin Inc</t>
  </si>
  <si>
    <t>Gree Electric Appliances Inc of Zhuhai</t>
  </si>
  <si>
    <t>Hannover Rueck SE</t>
  </si>
  <si>
    <t>Hartford Financial Services Group Inc/The</t>
  </si>
  <si>
    <t>Haseko Corp</t>
  </si>
  <si>
    <t>HEICO Corp</t>
  </si>
  <si>
    <t>Henkel AG &amp; Co KGaA</t>
  </si>
  <si>
    <t>Iberdrola SA</t>
  </si>
  <si>
    <t>Inner Mongolia Junzheng Energy &amp; Chemical Industry</t>
  </si>
  <si>
    <t>Lamb Weston Holdings Inc</t>
  </si>
  <si>
    <t>Mazda Motor Corp</t>
  </si>
  <si>
    <t>Mitsubishi Motors Corp</t>
  </si>
  <si>
    <t>New Jersey Resources Corp</t>
  </si>
  <si>
    <t>NIPPON EXPRESS HOLDINGS INC</t>
  </si>
  <si>
    <t>Omega Healthcare Investors Inc</t>
  </si>
  <si>
    <t>Orkla ASA</t>
  </si>
  <si>
    <t>PACCAR Inc</t>
  </si>
  <si>
    <t>People's Insurance Co Group of China Ltd/The</t>
  </si>
  <si>
    <t>Poste Italiane SpA</t>
  </si>
  <si>
    <t>Qantas Airways Ltd</t>
  </si>
  <si>
    <t>Raiffeisen Bank International AG</t>
  </si>
  <si>
    <t>Science Applications International Corp</t>
  </si>
  <si>
    <t>SEI Investments Co</t>
  </si>
  <si>
    <t>Shandong Sun Paper Industry JSC Ltd</t>
  </si>
  <si>
    <t>Shanghai M&amp;G Stationery Inc</t>
  </si>
  <si>
    <t>Sitios Latinoamerica SAB de CV</t>
  </si>
  <si>
    <t>Sodexo SA</t>
  </si>
  <si>
    <t>Stellantis NV</t>
  </si>
  <si>
    <t>Unum Group</t>
  </si>
  <si>
    <t>Western Mining Co Ltd</t>
  </si>
  <si>
    <t>Western Union Co/The</t>
  </si>
  <si>
    <t>Westpac Banking Corp</t>
  </si>
  <si>
    <t>Worldlink Group PLC</t>
  </si>
  <si>
    <t>Zhejiang Supor Co Ltd</t>
  </si>
  <si>
    <t>UTL ELEC</t>
  </si>
  <si>
    <t xml:space="preserve">NIM </t>
  </si>
  <si>
    <t>DIAGEO PLC</t>
  </si>
  <si>
    <t>AUTO</t>
  </si>
  <si>
    <t>DEUTSCHE TELEKOM AG-REG</t>
  </si>
  <si>
    <t>HEALTHCARE</t>
  </si>
  <si>
    <t>US8718291078</t>
  </si>
  <si>
    <t>SYSCO CORP</t>
  </si>
  <si>
    <t>Sysco Corp</t>
  </si>
  <si>
    <t>US09857L1089</t>
  </si>
  <si>
    <t>BOOKING HOLDINGS INC</t>
  </si>
  <si>
    <t>BDRXDB4</t>
  </si>
  <si>
    <t>Booking Holdings Inc</t>
  </si>
  <si>
    <t>US00724F1012</t>
  </si>
  <si>
    <t>ADOBE INC</t>
  </si>
  <si>
    <t>Adobe Inc</t>
  </si>
  <si>
    <t>US65339F1012</t>
  </si>
  <si>
    <t>NEXTERA ENERGY INC</t>
  </si>
  <si>
    <t>NextEra Energy Inc</t>
  </si>
  <si>
    <t>US30040W1080</t>
  </si>
  <si>
    <t>EVERSOURCE ENERGY</t>
  </si>
  <si>
    <t>BVVN4Q8</t>
  </si>
  <si>
    <t>Eversource Energy</t>
  </si>
  <si>
    <t>US34959E1091</t>
  </si>
  <si>
    <t>FORTINET INC</t>
  </si>
  <si>
    <t>B5B2106</t>
  </si>
  <si>
    <t>Fortinet Inc</t>
  </si>
  <si>
    <t>GB0007669376</t>
  </si>
  <si>
    <t>ST JAMES'S PLACE PLC</t>
  </si>
  <si>
    <t>St James's Place PLC</t>
  </si>
  <si>
    <t>US70450Y1038</t>
  </si>
  <si>
    <t>PAYPAL HOLDINGS INC</t>
  </si>
  <si>
    <t>BYW36M8</t>
  </si>
  <si>
    <t>PayPal Holdings Inc</t>
  </si>
  <si>
    <t>Cigna Group/The</t>
  </si>
  <si>
    <t>Advance Residence Investment Corp</t>
  </si>
  <si>
    <t>Affiliated Managers Group Inc</t>
  </si>
  <si>
    <t>AGCO Corp</t>
  </si>
  <si>
    <t>Air Canada</t>
  </si>
  <si>
    <t>Airbnb Inc</t>
  </si>
  <si>
    <t>Aisino Corp</t>
  </si>
  <si>
    <t>Amada Co Ltd</t>
  </si>
  <si>
    <t>ANA Holdings Inc</t>
  </si>
  <si>
    <t>Aon PLC</t>
  </si>
  <si>
    <t>Apollo Global Management Inc</t>
  </si>
  <si>
    <t>AptarGroup Inc</t>
  </si>
  <si>
    <t>Aristocrat Leisure Ltd</t>
  </si>
  <si>
    <t>Atkore Inc</t>
  </si>
  <si>
    <t>Auto Trader Group PLC</t>
  </si>
  <si>
    <t>AutoNation Inc</t>
  </si>
  <si>
    <t>AvalonBay Communities Inc</t>
  </si>
  <si>
    <t>Axis Capital Holdings Ltd</t>
  </si>
  <si>
    <t>B&amp;M European Value Retail SA</t>
  </si>
  <si>
    <t>BAE Systems PLC</t>
  </si>
  <si>
    <t>Banca Mediolanum SpA</t>
  </si>
  <si>
    <t>BE Semiconductor Industries NV</t>
  </si>
  <si>
    <t>Bendigo &amp; Adelaide Bank Ltd</t>
  </si>
  <si>
    <t>Berkshire Hathaway Inc</t>
  </si>
  <si>
    <t>Berry Global Group Inc</t>
  </si>
  <si>
    <t>Booz Allen Hamilton Holding Corp</t>
  </si>
  <si>
    <t>Boyd Gaming Corp</t>
  </si>
  <si>
    <t>Brenntag SE</t>
  </si>
  <si>
    <t>Bridgestone Corp</t>
  </si>
  <si>
    <t>Broadcom Inc</t>
  </si>
  <si>
    <t>Broadridge Financial Solutions Inc</t>
  </si>
  <si>
    <t>Buzzi SpA</t>
  </si>
  <si>
    <t>BWX Technologies Inc</t>
  </si>
  <si>
    <t>Cboe Global Markets Inc</t>
  </si>
  <si>
    <t>CDW Corp/DE</t>
  </si>
  <si>
    <t>Cencora Inc</t>
  </si>
  <si>
    <t>China Merchants Securities Co Ltd</t>
  </si>
  <si>
    <t>China National Medicines Corp Ltd</t>
  </si>
  <si>
    <t>Cie de Saint-Gobain SA</t>
  </si>
  <si>
    <t>CME Group Inc</t>
  </si>
  <si>
    <t>Coca-Cola Europacific Partners PLC</t>
  </si>
  <si>
    <t>Coca-Cola HBC AG</t>
  </si>
  <si>
    <t>Commonwealth Bank of Australia</t>
  </si>
  <si>
    <t>COMSYS Holdings Corp</t>
  </si>
  <si>
    <t>Controladora AXTEL SAB DE CV</t>
  </si>
  <si>
    <t>Copart Inc</t>
  </si>
  <si>
    <t>Cummins Inc</t>
  </si>
  <si>
    <t>Dai Nippon Printing Co Ltd</t>
  </si>
  <si>
    <t>Darden Restaurants Inc</t>
  </si>
  <si>
    <t>Deutsche Lufthansa AG</t>
  </si>
  <si>
    <t>DNB Bank ASA</t>
  </si>
  <si>
    <t>Dolby Laboratories Inc</t>
  </si>
  <si>
    <t>Dollarama Inc</t>
  </si>
  <si>
    <t>Donaldson Co Inc</t>
  </si>
  <si>
    <t>E.ON SE</t>
  </si>
  <si>
    <t>Eagle Materials Inc</t>
  </si>
  <si>
    <t>Encompass Health Corp</t>
  </si>
  <si>
    <t>Enel SpA</t>
  </si>
  <si>
    <t>Everest Group Ltd</t>
  </si>
  <si>
    <t>Exelixis Inc</t>
  </si>
  <si>
    <t>Fair Isaac Corp</t>
  </si>
  <si>
    <t>Fairfax Financial Holdings Ltd</t>
  </si>
  <si>
    <t>First Citizens BancShares Inc/NC</t>
  </si>
  <si>
    <t>FleetCor Technologies Inc</t>
  </si>
  <si>
    <t>Focus Media Information Technology Co Ltd</t>
  </si>
  <si>
    <t>Fortescue Ltd</t>
  </si>
  <si>
    <t>Games Workshop Group PLC</t>
  </si>
  <si>
    <t>General Dynamics Corp</t>
  </si>
  <si>
    <t>General Electric Co</t>
  </si>
  <si>
    <t>Gentex Corp</t>
  </si>
  <si>
    <t>Great-West Lifeco Inc</t>
  </si>
  <si>
    <t>GRG Banking Equipment Co Ltd</t>
  </si>
  <si>
    <t>Groupe Bruxelles Lambert NV</t>
  </si>
  <si>
    <t>HCA Healthcare Inc</t>
  </si>
  <si>
    <t>Hermes International SCA</t>
  </si>
  <si>
    <t>Hikari Tsushin Inc</t>
  </si>
  <si>
    <t>Hikma Pharmaceuticals PLC</t>
  </si>
  <si>
    <t>Hiscox Ltd</t>
  </si>
  <si>
    <t>Hitachi Ltd</t>
  </si>
  <si>
    <t>HOCHTIEF AG</t>
  </si>
  <si>
    <t>Home Depot Inc/The</t>
  </si>
  <si>
    <t>Honda Motor Co Ltd</t>
  </si>
  <si>
    <t>Honeywell International Inc</t>
  </si>
  <si>
    <t>HSBC Holdings PLC</t>
  </si>
  <si>
    <t>Huatai Securities Co Ltd</t>
  </si>
  <si>
    <t>HUGO BOSS AG</t>
  </si>
  <si>
    <t>Hunan Valin Steel Co Ltd</t>
  </si>
  <si>
    <t>IGO Ltd</t>
  </si>
  <si>
    <t>IMI PLC</t>
  </si>
  <si>
    <t>Industria de Diseno Textil SA</t>
  </si>
  <si>
    <t>Industrivarden AB</t>
  </si>
  <si>
    <t>Inner Mongolia Yili Industrial Group Co Ltd</t>
  </si>
  <si>
    <t>Insurance Australia Group Ltd</t>
  </si>
  <si>
    <t>InterContinental Hotels Group PLC</t>
  </si>
  <si>
    <t>Investor AB</t>
  </si>
  <si>
    <t>Jiangsu King's Luck Brewery JSC Ltd</t>
  </si>
  <si>
    <t>Jilin Aodong Pharmaceutical Group Co Ltd</t>
  </si>
  <si>
    <t>Jinduicheng Molybdenum Co Ltd</t>
  </si>
  <si>
    <t>Kansai Paint Co Ltd</t>
  </si>
  <si>
    <t>Kinden Corp</t>
  </si>
  <si>
    <t>KLA Corp</t>
  </si>
  <si>
    <t>Klepierre SA</t>
  </si>
  <si>
    <t>Kobe Steel Ltd</t>
  </si>
  <si>
    <t>Komatsu Ltd</t>
  </si>
  <si>
    <t>Kuehne + Nagel International AG</t>
  </si>
  <si>
    <t>Kuraray Co Ltd</t>
  </si>
  <si>
    <t>Kyushu Railway Co</t>
  </si>
  <si>
    <t>L'Oreal SA</t>
  </si>
  <si>
    <t>Lam Research Corp</t>
  </si>
  <si>
    <t>Lawson Inc</t>
  </si>
  <si>
    <t>Lingyi iTech Guangdong Co</t>
  </si>
  <si>
    <t>Lockheed Martin Corp</t>
  </si>
  <si>
    <t>Loews Corp</t>
  </si>
  <si>
    <t>Lottery Corp Ltd/The</t>
  </si>
  <si>
    <t>Manhattan Associates Inc</t>
  </si>
  <si>
    <t>Manulife Financial Corp</t>
  </si>
  <si>
    <t>Marathon Petroleum Corp</t>
  </si>
  <si>
    <t>Marks &amp; Spencer Group PLC</t>
  </si>
  <si>
    <t>Martin Marietta Materials Inc</t>
  </si>
  <si>
    <t>Medibank Pvt Ltd</t>
  </si>
  <si>
    <t>Meihua Holdings Group Co Ltd</t>
  </si>
  <si>
    <t>Mercedes-Benz Group AG</t>
  </si>
  <si>
    <t>Midea Group Co Ltd</t>
  </si>
  <si>
    <t>Mitsubishi UFJ Financial Group Inc</t>
  </si>
  <si>
    <t>Mitsui Chemicals Inc</t>
  </si>
  <si>
    <t>NetApp Inc</t>
  </si>
  <si>
    <t>New York Community Bancorp Inc</t>
  </si>
  <si>
    <t>Next PLC</t>
  </si>
  <si>
    <t>Nichirei Corp</t>
  </si>
  <si>
    <t>Nifco Inc/Japan</t>
  </si>
  <si>
    <t>Nissin Foods Holdings Co Ltd</t>
  </si>
  <si>
    <t>Niterra Co Ltd</t>
  </si>
  <si>
    <t>NNN REIT Inc</t>
  </si>
  <si>
    <t>NOF Corp</t>
  </si>
  <si>
    <t>NVR Inc</t>
  </si>
  <si>
    <t>O'Reilly Automotive Inc</t>
  </si>
  <si>
    <t>Obayashi Corp</t>
  </si>
  <si>
    <t>Omnicom Group Inc</t>
  </si>
  <si>
    <t>Open Text Corp</t>
  </si>
  <si>
    <t>Oracle Corp Japan</t>
  </si>
  <si>
    <t>Owens Corning</t>
  </si>
  <si>
    <t>PG&amp;E Corp</t>
  </si>
  <si>
    <t>Ping An Bank Co Ltd</t>
  </si>
  <si>
    <t>Power Corp of Canada</t>
  </si>
  <si>
    <t>Primerica Inc</t>
  </si>
  <si>
    <t>PSP Swiss Property AG</t>
  </si>
  <si>
    <t>Publicis Groupe SA</t>
  </si>
  <si>
    <t>PulteGroup Inc</t>
  </si>
  <si>
    <t>QBE Insurance Group Ltd</t>
  </si>
  <si>
    <t>Redeia Corp SA</t>
  </si>
  <si>
    <t>Reliance Steel &amp; Aluminum Co</t>
  </si>
  <si>
    <t>RenaissanceRe Holdings Ltd</t>
  </si>
  <si>
    <t>Renesas Electronics Corp</t>
  </si>
  <si>
    <t>Robert Half Inc</t>
  </si>
  <si>
    <t>Safran SA</t>
  </si>
  <si>
    <t>SCOR SE</t>
  </si>
  <si>
    <t>SCSK Corp</t>
  </si>
  <si>
    <t>Sega Sammy Holdings Inc</t>
  </si>
  <si>
    <t>Sekisui Chemical Co Ltd</t>
  </si>
  <si>
    <t>Seven Group Holdings Ltd</t>
  </si>
  <si>
    <t>SG Holdings Co Ltd</t>
  </si>
  <si>
    <t>Shanghai Pudong Development Bank Co Ltd</t>
  </si>
  <si>
    <t>Shanghai Yuyuan Tourist Mart Group Co Ltd</t>
  </si>
  <si>
    <t>Shenzhen Mindray Bio-Medical Electronics Co Ltd</t>
  </si>
  <si>
    <t>Shionogi &amp; Co Ltd</t>
  </si>
  <si>
    <t>SNC-Lavalin Group Inc</t>
  </si>
  <si>
    <t>Sohgo Security Services Co Ltd</t>
  </si>
  <si>
    <t>Sompo Holdings Inc</t>
  </si>
  <si>
    <t>SPIE SA</t>
  </si>
  <si>
    <t>SS&amp;C Technologies Holdings Inc</t>
  </si>
  <si>
    <t>Stantec Inc</t>
  </si>
  <si>
    <t>Steadfast Group Ltd</t>
  </si>
  <si>
    <t>STMicroelectronics NV</t>
  </si>
  <si>
    <t>Subaru Corp</t>
  </si>
  <si>
    <t>SUMCO Corp</t>
  </si>
  <si>
    <t>Sun Life Financial Inc</t>
  </si>
  <si>
    <t>Suncorp Group Ltd</t>
  </si>
  <si>
    <t>Sundrug Co Ltd</t>
  </si>
  <si>
    <t>Swiss Prime Site AG</t>
  </si>
  <si>
    <t>Telstra Group Ltd</t>
  </si>
  <si>
    <t>Tesco PLC</t>
  </si>
  <si>
    <t>Thomson Reuters Corp</t>
  </si>
  <si>
    <t>Tianjin Port Co Ltd</t>
  </si>
  <si>
    <t>Tianqi Lithium Corp</t>
  </si>
  <si>
    <t>Tokyu Fudosan Holdings Corp</t>
  </si>
  <si>
    <t>Toll Brothers Inc</t>
  </si>
  <si>
    <t>Tonghua Dongbao Pharmaceutical Co Ltd</t>
  </si>
  <si>
    <t>TOPPAN Holdings Inc</t>
  </si>
  <si>
    <t>Toyota Tsusho Corp</t>
  </si>
  <si>
    <t>Trelleborg AB</t>
  </si>
  <si>
    <t>Trifork Holding AG</t>
  </si>
  <si>
    <t>Ulta Beauty Inc</t>
  </si>
  <si>
    <t>UniCredit SpA</t>
  </si>
  <si>
    <t>Venustech Group Inc</t>
  </si>
  <si>
    <t>VeriSign Inc</t>
  </si>
  <si>
    <t>Verisk Analytics Inc</t>
  </si>
  <si>
    <t>Viatris Inc</t>
  </si>
  <si>
    <t>VICI Properties Inc</t>
  </si>
  <si>
    <t>Vulcan Materials Co</t>
  </si>
  <si>
    <t>Wesfarmers Ltd</t>
  </si>
  <si>
    <t>Whitbread PLC</t>
  </si>
  <si>
    <t>WSP Global Inc</t>
  </si>
  <si>
    <t>Yokogawa Electric Corp</t>
  </si>
  <si>
    <t>Yutong Bus Co Ltd</t>
  </si>
  <si>
    <t>Zhongjin Gold Corp Ltd</t>
  </si>
  <si>
    <t>JP3047160001</t>
  </si>
  <si>
    <t>US0082521081</t>
  </si>
  <si>
    <t>US0010841023</t>
  </si>
  <si>
    <t>CA0089118776</t>
  </si>
  <si>
    <t>US0090661010</t>
  </si>
  <si>
    <t>CNE000001FB1</t>
  </si>
  <si>
    <t>JP3122800000</t>
  </si>
  <si>
    <t>MX01AM050019</t>
  </si>
  <si>
    <t>JP3429800000</t>
  </si>
  <si>
    <t>IE00BLP1HW54</t>
  </si>
  <si>
    <t>US03769M1062</t>
  </si>
  <si>
    <t>US0383361039</t>
  </si>
  <si>
    <t>AU000000ALL7</t>
  </si>
  <si>
    <t>US0476491081</t>
  </si>
  <si>
    <t>SE0017486889</t>
  </si>
  <si>
    <t>GB00BVYVFW23</t>
  </si>
  <si>
    <t>US05329W1027</t>
  </si>
  <si>
    <t>US0534841012</t>
  </si>
  <si>
    <t>BMG0692U1099</t>
  </si>
  <si>
    <t>LU1072616219</t>
  </si>
  <si>
    <t>GB0002634946</t>
  </si>
  <si>
    <t>IT0004776628</t>
  </si>
  <si>
    <t>NL0012866412</t>
  </si>
  <si>
    <t>AU000000BEN6</t>
  </si>
  <si>
    <t>US0846707026</t>
  </si>
  <si>
    <t>US08579W1036</t>
  </si>
  <si>
    <t>US0995021062</t>
  </si>
  <si>
    <t>US1033041013</t>
  </si>
  <si>
    <t>DE000A1DAHH0</t>
  </si>
  <si>
    <t>JP3830800003</t>
  </si>
  <si>
    <t>US11135F1012</t>
  </si>
  <si>
    <t>US11133T1034</t>
  </si>
  <si>
    <t>IT0001347308</t>
  </si>
  <si>
    <t>US05605H1005</t>
  </si>
  <si>
    <t>US12503M1080</t>
  </si>
  <si>
    <t>US12514G1085</t>
  </si>
  <si>
    <t>CNE100000HK9</t>
  </si>
  <si>
    <t>CNE000001D56</t>
  </si>
  <si>
    <t>FR0000125007</t>
  </si>
  <si>
    <t>US12572Q1058</t>
  </si>
  <si>
    <t>GB00BDCPN049</t>
  </si>
  <si>
    <t>CH0198251305</t>
  </si>
  <si>
    <t>AU000000CBA7</t>
  </si>
  <si>
    <t>JP3305530002</t>
  </si>
  <si>
    <t>MX01CT0D0002</t>
  </si>
  <si>
    <t>US2172041061</t>
  </si>
  <si>
    <t>US2310211063</t>
  </si>
  <si>
    <t>JP3493800001</t>
  </si>
  <si>
    <t>US2371941053</t>
  </si>
  <si>
    <t>DE0008232125</t>
  </si>
  <si>
    <t>US25659T1079</t>
  </si>
  <si>
    <t>CA25675T1075</t>
  </si>
  <si>
    <t>US2576511099</t>
  </si>
  <si>
    <t>DE000ENAG999</t>
  </si>
  <si>
    <t>US26969P1084</t>
  </si>
  <si>
    <t>US29261A1007</t>
  </si>
  <si>
    <t>IT0003128367</t>
  </si>
  <si>
    <t>BMG3223R1088</t>
  </si>
  <si>
    <t>US30161Q1040</t>
  </si>
  <si>
    <t>US3032501047</t>
  </si>
  <si>
    <t>CA3039011026</t>
  </si>
  <si>
    <t>US31428X1063</t>
  </si>
  <si>
    <t>US31946M1036</t>
  </si>
  <si>
    <t>US3390411052</t>
  </si>
  <si>
    <t>CNE000001KK2</t>
  </si>
  <si>
    <t>GB0003718474</t>
  </si>
  <si>
    <t>US3695501086</t>
  </si>
  <si>
    <t>US3696043013</t>
  </si>
  <si>
    <t>US3719011096</t>
  </si>
  <si>
    <t>CA39138C1068</t>
  </si>
  <si>
    <t>CNE100000650</t>
  </si>
  <si>
    <t>BE0003797140</t>
  </si>
  <si>
    <t>US40412C1018</t>
  </si>
  <si>
    <t>FR0000052292</t>
  </si>
  <si>
    <t>JP3783420007</t>
  </si>
  <si>
    <t>GB00B0LCW083</t>
  </si>
  <si>
    <t>BMG4593F1389</t>
  </si>
  <si>
    <t>JP3788600009</t>
  </si>
  <si>
    <t>DE0006070006</t>
  </si>
  <si>
    <t>US4370761029</t>
  </si>
  <si>
    <t>JP3854600008</t>
  </si>
  <si>
    <t>US4385161066</t>
  </si>
  <si>
    <t>GB0005405286</t>
  </si>
  <si>
    <t>CNE100000LQ8</t>
  </si>
  <si>
    <t>DE000A1PHFF7</t>
  </si>
  <si>
    <t>CNE000001006</t>
  </si>
  <si>
    <t>AU000000IGO4</t>
  </si>
  <si>
    <t>GB00BGLP8L22</t>
  </si>
  <si>
    <t>ES0148396007</t>
  </si>
  <si>
    <t>SE0000107203</t>
  </si>
  <si>
    <t>CNE000000JP5</t>
  </si>
  <si>
    <t>AU000000IAG3</t>
  </si>
  <si>
    <t>GB00BHJYC057</t>
  </si>
  <si>
    <t>SE0015811963</t>
  </si>
  <si>
    <t>CNE100001TH8</t>
  </si>
  <si>
    <t>CNE000000719</t>
  </si>
  <si>
    <t>CNE1000009Y1</t>
  </si>
  <si>
    <t>JP3229400001</t>
  </si>
  <si>
    <t>JP3263000006</t>
  </si>
  <si>
    <t>US4824801009</t>
  </si>
  <si>
    <t>FR0000121964</t>
  </si>
  <si>
    <t>JP3289800009</t>
  </si>
  <si>
    <t>JP3304200003</t>
  </si>
  <si>
    <t>CH0025238863</t>
  </si>
  <si>
    <t>JP3269600007</t>
  </si>
  <si>
    <t>JP3247010006</t>
  </si>
  <si>
    <t>FR0000120321</t>
  </si>
  <si>
    <t>US5128071082</t>
  </si>
  <si>
    <t>JP3982100004</t>
  </si>
  <si>
    <t>CNE1000015L5</t>
  </si>
  <si>
    <t>US5398301094</t>
  </si>
  <si>
    <t>US5404241086</t>
  </si>
  <si>
    <t>AU0000219529</t>
  </si>
  <si>
    <t>US5627501092</t>
  </si>
  <si>
    <t>CA56501R1064</t>
  </si>
  <si>
    <t>US56585A1025</t>
  </si>
  <si>
    <t>GB0031274896</t>
  </si>
  <si>
    <t>US5732841060</t>
  </si>
  <si>
    <t>AU000000MPL3</t>
  </si>
  <si>
    <t>CNE000000HP9</t>
  </si>
  <si>
    <t>CNE100001QQ5</t>
  </si>
  <si>
    <t>JP3902900004</t>
  </si>
  <si>
    <t>JP3888300005</t>
  </si>
  <si>
    <t>US64110D1046</t>
  </si>
  <si>
    <t>US6494451031</t>
  </si>
  <si>
    <t>GB0032089863</t>
  </si>
  <si>
    <t>JP3665200006</t>
  </si>
  <si>
    <t>JP3756200006</t>
  </si>
  <si>
    <t>JP3675600005</t>
  </si>
  <si>
    <t>US6374171063</t>
  </si>
  <si>
    <t>JP3753400005</t>
  </si>
  <si>
    <t>US62944T1051</t>
  </si>
  <si>
    <t>US67103H1077</t>
  </si>
  <si>
    <t>JP3190000004</t>
  </si>
  <si>
    <t>US6819191064</t>
  </si>
  <si>
    <t>CA6837151068</t>
  </si>
  <si>
    <t>JP3689500001</t>
  </si>
  <si>
    <t>US6907421019</t>
  </si>
  <si>
    <t>US69331C1080</t>
  </si>
  <si>
    <t>CNE000000040</t>
  </si>
  <si>
    <t>CA7392391016</t>
  </si>
  <si>
    <t>US74164M1080</t>
  </si>
  <si>
    <t>CH0018294154</t>
  </si>
  <si>
    <t>FR0000130577</t>
  </si>
  <si>
    <t>US7458671010</t>
  </si>
  <si>
    <t>AU000000QBE9</t>
  </si>
  <si>
    <t>US7595091023</t>
  </si>
  <si>
    <t>BMG7496G1033</t>
  </si>
  <si>
    <t>JP3164720009</t>
  </si>
  <si>
    <t>FR0000073272</t>
  </si>
  <si>
    <t>FR0010411983</t>
  </si>
  <si>
    <t>JP3400400002</t>
  </si>
  <si>
    <t>JP3419050004</t>
  </si>
  <si>
    <t>JP3419400001</t>
  </si>
  <si>
    <t>AU000000SVW5</t>
  </si>
  <si>
    <t>JP3162770006</t>
  </si>
  <si>
    <t>CNE0000011B7</t>
  </si>
  <si>
    <t>CNE000000594</t>
  </si>
  <si>
    <t>CNE100003G67</t>
  </si>
  <si>
    <t>JP3347200002</t>
  </si>
  <si>
    <t>CA78460T1057</t>
  </si>
  <si>
    <t>JP3431900004</t>
  </si>
  <si>
    <t>JP3165000005</t>
  </si>
  <si>
    <t>FR0012757854</t>
  </si>
  <si>
    <t>US78467J1007</t>
  </si>
  <si>
    <t>CA85472N1096</t>
  </si>
  <si>
    <t>AU000000SDF8</t>
  </si>
  <si>
    <t>NL0000226223</t>
  </si>
  <si>
    <t>JP3814800003</t>
  </si>
  <si>
    <t>JP3322930003</t>
  </si>
  <si>
    <t>CA8667961053</t>
  </si>
  <si>
    <t>AU000000SUN6</t>
  </si>
  <si>
    <t>JP3336600006</t>
  </si>
  <si>
    <t>CH0008038389</t>
  </si>
  <si>
    <t>GB00BLGZ9862</t>
  </si>
  <si>
    <t>CA8849038085</t>
  </si>
  <si>
    <t>CNE000000L16</t>
  </si>
  <si>
    <t>CNE100000T32</t>
  </si>
  <si>
    <t>JP3569200003</t>
  </si>
  <si>
    <t>US8894781033</t>
  </si>
  <si>
    <t>CNE000000H87</t>
  </si>
  <si>
    <t>JP3635000007</t>
  </si>
  <si>
    <t>SE0000114837</t>
  </si>
  <si>
    <t>US90384S3031</t>
  </si>
  <si>
    <t>IT0005239360</t>
  </si>
  <si>
    <t>CNE100000QJ2</t>
  </si>
  <si>
    <t>US92343E1029</t>
  </si>
  <si>
    <t>US92345Y1064</t>
  </si>
  <si>
    <t>US92556V1061</t>
  </si>
  <si>
    <t>US9256521090</t>
  </si>
  <si>
    <t>US9291601097</t>
  </si>
  <si>
    <t>AU000000WES1</t>
  </si>
  <si>
    <t>GB00B1KJJ408</t>
  </si>
  <si>
    <t>CA92938W2022</t>
  </si>
  <si>
    <t>JP3955000009</t>
  </si>
  <si>
    <t>CNE000000PY4</t>
  </si>
  <si>
    <t>CNE000001FM8</t>
  </si>
  <si>
    <t>Antal aktier</t>
  </si>
  <si>
    <t>Jordan</t>
  </si>
  <si>
    <t>Hong Kong</t>
  </si>
  <si>
    <t>Singapore</t>
  </si>
  <si>
    <t>Selskabets hjemsted forkortet</t>
  </si>
  <si>
    <t>Ameriprise Financial Inc</t>
  </si>
  <si>
    <t>Asahi Kasei Corp</t>
  </si>
  <si>
    <t>JP3118000003</t>
  </si>
  <si>
    <t>Asics Corp</t>
  </si>
  <si>
    <t>Atmos Energy Corp</t>
  </si>
  <si>
    <t>Avery Dennison Corp</t>
  </si>
  <si>
    <t>Bandai Namco Holdings Inc</t>
  </si>
  <si>
    <t>Brixmor Property Group Inc</t>
  </si>
  <si>
    <t>Brother Industries Ltd</t>
  </si>
  <si>
    <t>China Pacific Insurance Group Co Ltd</t>
  </si>
  <si>
    <t>China Resources Double Crane Pharmaceutical Co Ltd</t>
  </si>
  <si>
    <t>Daito Trust Construction Co Ltd</t>
  </si>
  <si>
    <t>East West Bancorp Inc</t>
  </si>
  <si>
    <t>Ecolab Inc</t>
  </si>
  <si>
    <t>Host Hotels &amp; Resorts Inc</t>
  </si>
  <si>
    <t>Hydro One Ltd</t>
  </si>
  <si>
    <t>Ingredion Inc</t>
  </si>
  <si>
    <t>Japan Real Estate Investment Corp</t>
  </si>
  <si>
    <t>Lamar Advertising Co</t>
  </si>
  <si>
    <t>Leidos Holdings Inc</t>
  </si>
  <si>
    <t>US6153691059</t>
  </si>
  <si>
    <t>Moody's Corp</t>
  </si>
  <si>
    <t>National Fuel Gas Co</t>
  </si>
  <si>
    <t>Orica Ltd</t>
  </si>
  <si>
    <t>Osaka Gas Co Ltd</t>
  </si>
  <si>
    <t>Otsuka Holdings Co Ltd</t>
  </si>
  <si>
    <t>US7043261079</t>
  </si>
  <si>
    <t>Paychex Inc</t>
  </si>
  <si>
    <t>Raymond James Financial Inc</t>
  </si>
  <si>
    <t>Sampo Oyj</t>
  </si>
  <si>
    <t>Sanwa Holdings Corp</t>
  </si>
  <si>
    <t>Sany Heavy Industry Co Ltd</t>
  </si>
  <si>
    <t>Scentre Group</t>
  </si>
  <si>
    <t>Seibu Holdings Inc</t>
  </si>
  <si>
    <t>Simon Property Group Inc</t>
  </si>
  <si>
    <t>Sugi Holdings Co Ltd</t>
  </si>
  <si>
    <t>Synchrony Financial</t>
  </si>
  <si>
    <t>T Rowe Price Group Inc</t>
  </si>
  <si>
    <t>JP3104890003</t>
  </si>
  <si>
    <t>TIS Inc</t>
  </si>
  <si>
    <t>Tokyo Century Corp</t>
  </si>
  <si>
    <t>Tokyo Tatemono Co Ltd</t>
  </si>
  <si>
    <t>Union Pacific Corp</t>
  </si>
  <si>
    <t>United Urban Investment Corp</t>
  </si>
  <si>
    <t>Universal Health Services Inc</t>
  </si>
  <si>
    <t>Valmont Industries Inc</t>
  </si>
  <si>
    <t>Veralto Corp</t>
  </si>
  <si>
    <t>Yealink Network Technology Corp Ltd</t>
  </si>
  <si>
    <t>Sanofi SA</t>
  </si>
  <si>
    <t>Muenchener Rueckversicherungs-</t>
  </si>
  <si>
    <t>PAYCHEX INC</t>
  </si>
  <si>
    <t>US0758871091</t>
  </si>
  <si>
    <t>BECTON DICKINSON AND CO</t>
  </si>
  <si>
    <t>Becton Dickinson &amp; Co</t>
  </si>
  <si>
    <t>VERIZON COMMUNICATIONS INC</t>
  </si>
  <si>
    <t>US55354G1004</t>
  </si>
  <si>
    <t>MSCI INC</t>
  </si>
  <si>
    <t>B2972D2</t>
  </si>
  <si>
    <t>MSCI Inc</t>
  </si>
  <si>
    <t>US5049221055</t>
  </si>
  <si>
    <t>LABCORP HOLDINGS INC</t>
  </si>
  <si>
    <t>BSBK800</t>
  </si>
  <si>
    <t>Labcorp Holdings Inc</t>
  </si>
  <si>
    <t>FR0000125338</t>
  </si>
  <si>
    <t>CAPGEMINI SE</t>
  </si>
  <si>
    <t>DHL GROUP</t>
  </si>
  <si>
    <t>JP3814000000</t>
  </si>
  <si>
    <t>FUJIFILM HOLDINGS CORP</t>
  </si>
  <si>
    <t>AMGEN INC</t>
  </si>
  <si>
    <t>US58155Q1031</t>
  </si>
  <si>
    <t>MCKESSON CORP</t>
  </si>
  <si>
    <t>US78409V1044</t>
  </si>
  <si>
    <t>S&amp;P GLOBAL INC</t>
  </si>
  <si>
    <t>MOODY'S CORP</t>
  </si>
  <si>
    <t>US2283681060</t>
  </si>
  <si>
    <t>CROWN HOLDINGS INC</t>
  </si>
  <si>
    <t>BROADCOM INC</t>
  </si>
  <si>
    <t>US4432011082</t>
  </si>
  <si>
    <t>US90353T1007</t>
  </si>
  <si>
    <t>Aurizon Holdings Ltd</t>
  </si>
  <si>
    <t>Azbil Corp</t>
  </si>
  <si>
    <t>Coca-Cola Consolidated Inc</t>
  </si>
  <si>
    <t>Exelon Corp</t>
  </si>
  <si>
    <t>Genpact Ltd</t>
  </si>
  <si>
    <t>Hitachi Construction Machinery Co Ltd</t>
  </si>
  <si>
    <t>Howmet Aerospace Inc</t>
  </si>
  <si>
    <t>Japan Airlines Co Ltd</t>
  </si>
  <si>
    <t>Kao Corp</t>
  </si>
  <si>
    <t>Kinross Gold Corp</t>
  </si>
  <si>
    <t>Marui Group Co Ltd</t>
  </si>
  <si>
    <t>Mueller Industries Inc</t>
  </si>
  <si>
    <t>New China Life Insurance Co Ltd</t>
  </si>
  <si>
    <t>Nomura Real Estate Master Fund Inc</t>
  </si>
  <si>
    <t>Northern Trust Corp</t>
  </si>
  <si>
    <t>Northrop Grumman Corp</t>
  </si>
  <si>
    <t>Orion Oyj</t>
  </si>
  <si>
    <t>Regency Centers Corp</t>
  </si>
  <si>
    <t>Regions Financial Corp</t>
  </si>
  <si>
    <t>Shimamura Co Ltd</t>
  </si>
  <si>
    <t>State Street Corp</t>
  </si>
  <si>
    <t>Stockland</t>
  </si>
  <si>
    <t>Tasly Pharmaceutical Group Co Ltd</t>
  </si>
  <si>
    <t>Tsuruha Holdings Inc</t>
  </si>
  <si>
    <t>Uber Technologies Inc</t>
  </si>
  <si>
    <t>37 Interactive Entertainment Network Technology Gr</t>
  </si>
  <si>
    <t>Acuity Inc</t>
  </si>
  <si>
    <t>Canadian Utilities Ltd</t>
  </si>
  <si>
    <t>China Yangtze Power Co Ltd</t>
  </si>
  <si>
    <t>Food &amp; Life Cos Ltd</t>
  </si>
  <si>
    <t>Guotai Haitong Securities Co Ltd</t>
  </si>
  <si>
    <t>Japan Metropolitan Fund Invest</t>
  </si>
  <si>
    <t>NTT Inc</t>
  </si>
  <si>
    <t>Open House Group Co Ltd</t>
  </si>
  <si>
    <t>Sumitomo Mitsui Trust Group Inc</t>
  </si>
  <si>
    <t>Suntory Beverage &amp; Food Ltd</t>
  </si>
  <si>
    <t>Vicinity Ltd</t>
  </si>
  <si>
    <t>A O Smith Corp</t>
  </si>
  <si>
    <t>Aisin Corp</t>
  </si>
  <si>
    <t>IE00BFRT3W74</t>
  </si>
  <si>
    <t>Allegion plc</t>
  </si>
  <si>
    <t>Amphenol Corp</t>
  </si>
  <si>
    <t>Armstrong World Industries Inc</t>
  </si>
  <si>
    <t>Autoliv Inc</t>
  </si>
  <si>
    <t>Caitong Securities Co Ltd</t>
  </si>
  <si>
    <t>Changjiang Securities Co Ltd</t>
  </si>
  <si>
    <t>Charter Hall Group</t>
  </si>
  <si>
    <t>Cirrus Logic Inc</t>
  </si>
  <si>
    <t>Crown Holdings Inc</t>
  </si>
  <si>
    <t>Daifuku Co Ltd</t>
  </si>
  <si>
    <t>Eagers Automotive Ltd</t>
  </si>
  <si>
    <t>Emera Inc</t>
  </si>
  <si>
    <t>Evolution Mining Ltd</t>
  </si>
  <si>
    <t>Fujian Sunner Development Co Ltd</t>
  </si>
  <si>
    <t>Fujitsu Ltd</t>
  </si>
  <si>
    <t>Guangzhou Baiyun International Airport Co Ltd</t>
  </si>
  <si>
    <t>Halozyme Therapeutics Inc</t>
  </si>
  <si>
    <t>Hongfa Technology Co Ltd</t>
  </si>
  <si>
    <t>Incyte Corp</t>
  </si>
  <si>
    <t>Isuzu Motors Ltd</t>
  </si>
  <si>
    <t>Joincare Pharmaceutical Group Industry Co Ltd</t>
  </si>
  <si>
    <t>Kesko Oyj</t>
  </si>
  <si>
    <t>L3Harris Technologies Inc</t>
  </si>
  <si>
    <t>US5128073062</t>
  </si>
  <si>
    <t>CH0025751329</t>
  </si>
  <si>
    <t>Logitech International SA</t>
  </si>
  <si>
    <t>Mitsubishi Chemical Group Corp</t>
  </si>
  <si>
    <t>Modec Inc</t>
  </si>
  <si>
    <t>Newmont Corp</t>
  </si>
  <si>
    <t>Ningxia Baofeng Energy Group Co Ltd</t>
  </si>
  <si>
    <t>Perseus Mining Ltd</t>
  </si>
  <si>
    <t>Popular Inc</t>
  </si>
  <si>
    <t>US7475251036</t>
  </si>
  <si>
    <t>QUALCOMM Inc</t>
  </si>
  <si>
    <t>Shanjin International Gold Co Ltd</t>
  </si>
  <si>
    <t>Sumitomo Pharma Co Ltd</t>
  </si>
  <si>
    <t>Sun Communities Inc</t>
  </si>
  <si>
    <t>Suzuki Motor Corp</t>
  </si>
  <si>
    <t>US89417E1091</t>
  </si>
  <si>
    <t>Travelers Cos Inc/The</t>
  </si>
  <si>
    <t>Woodward Inc</t>
  </si>
  <si>
    <t>Yamazaki Baking Co Ltd</t>
  </si>
  <si>
    <t>Zhejiang Weixing New Building Materials Co Ltd</t>
  </si>
  <si>
    <t>JP3475350009</t>
  </si>
  <si>
    <t>GB00BVZK7T90</t>
  </si>
  <si>
    <t>JP3122400009</t>
  </si>
  <si>
    <t>JP3571400005</t>
  </si>
  <si>
    <t>US0231351067</t>
  </si>
  <si>
    <t>US04621X1081</t>
  </si>
  <si>
    <t>US8835561023</t>
  </si>
  <si>
    <t>US98978V1035</t>
  </si>
  <si>
    <t>US8807701029</t>
  </si>
  <si>
    <t>US69370C1009</t>
  </si>
  <si>
    <t>US29670G1022</t>
  </si>
  <si>
    <t>GB0004052071</t>
  </si>
  <si>
    <t>US0404132054</t>
  </si>
  <si>
    <t>US31488V1070</t>
  </si>
  <si>
    <t>CA7751092007</t>
  </si>
  <si>
    <t>DAIICHI SANKYO CO LTD</t>
  </si>
  <si>
    <t>B0J7D91</t>
  </si>
  <si>
    <t>Daiichi Sankyo Co Ltd</t>
  </si>
  <si>
    <t>NOVARTIS AG-REG</t>
  </si>
  <si>
    <t>LOGITECH INTERNATIONAL-REG</t>
  </si>
  <si>
    <t>B18ZRK2</t>
  </si>
  <si>
    <t>GENERAL ELECTRIC CO</t>
  </si>
  <si>
    <t>BL59CR9</t>
  </si>
  <si>
    <t>Capgemini SE</t>
  </si>
  <si>
    <t>UNILEVER ORD</t>
  </si>
  <si>
    <t>BVZK7T9</t>
  </si>
  <si>
    <t>NATIONAL GRID PLC</t>
  </si>
  <si>
    <t>BDR05C0</t>
  </si>
  <si>
    <t>ADVANTEST CORP</t>
  </si>
  <si>
    <t>Advantest Corp</t>
  </si>
  <si>
    <t>ASICS CORP</t>
  </si>
  <si>
    <t>TOKYO ELECTRON LTD</t>
  </si>
  <si>
    <t>Tokyo Electron Ltd</t>
  </si>
  <si>
    <t>FUJIFILM Holdings Corp</t>
  </si>
  <si>
    <t>AMAZON.COM INC</t>
  </si>
  <si>
    <t>Amazon.com Inc</t>
  </si>
  <si>
    <t>ASSURANT INC</t>
  </si>
  <si>
    <t>Assurant Inc</t>
  </si>
  <si>
    <t>FASTENAL CO</t>
  </si>
  <si>
    <t>THERMO FISHER SCIENTIFIC INC</t>
  </si>
  <si>
    <t>Thermo Fisher Scientific Inc</t>
  </si>
  <si>
    <t>TRAVELERS COS INC/THE</t>
  </si>
  <si>
    <t>QUALCOMM INC</t>
  </si>
  <si>
    <t>McKesson Corp</t>
  </si>
  <si>
    <t>BYV2325</t>
  </si>
  <si>
    <t>S&amp;P Global Inc</t>
  </si>
  <si>
    <t>HCA HEALTHCARE INC</t>
  </si>
  <si>
    <t>B4MGBG6</t>
  </si>
  <si>
    <t>LAM RESEARCH CORP</t>
  </si>
  <si>
    <t>BSML4N7</t>
  </si>
  <si>
    <t>BUSINESS</t>
  </si>
  <si>
    <t>TIS INC</t>
  </si>
  <si>
    <t>B2Q4CR0</t>
  </si>
  <si>
    <t>ZOETIS INC</t>
  </si>
  <si>
    <t>B95WG16</t>
  </si>
  <si>
    <t>Zoetis Inc</t>
  </si>
  <si>
    <t>ALLEGION PLC</t>
  </si>
  <si>
    <t>BFRT3W7</t>
  </si>
  <si>
    <t>TERADYNE INC</t>
  </si>
  <si>
    <t>Teradyne Inc</t>
  </si>
  <si>
    <t>PTC INC</t>
  </si>
  <si>
    <t>B95N910</t>
  </si>
  <si>
    <t>PTC Inc</t>
  </si>
  <si>
    <t>ESSENTIAL UTILITIES INC</t>
  </si>
  <si>
    <t>BLCF3J9</t>
  </si>
  <si>
    <t>Essential Utilities Inc</t>
  </si>
  <si>
    <t>CBOE GLOBAL MARKETS INC</t>
  </si>
  <si>
    <t>B5834C5</t>
  </si>
  <si>
    <t>HALMA PLC</t>
  </si>
  <si>
    <t>Halma PLC</t>
  </si>
  <si>
    <t>ARISTA NETWORKS INC</t>
  </si>
  <si>
    <t>BL9XPM3</t>
  </si>
  <si>
    <t>Arista Networks Inc</t>
  </si>
  <si>
    <t>BDZ78H9</t>
  </si>
  <si>
    <t>HOWMET AEROSPACE INC</t>
  </si>
  <si>
    <t>BKLJ8V2</t>
  </si>
  <si>
    <t>ULTA BEAUTY INC</t>
  </si>
  <si>
    <t>B28TS42</t>
  </si>
  <si>
    <t>UBER TECHNOLOGIES INC</t>
  </si>
  <si>
    <t>BK6N347</t>
  </si>
  <si>
    <t>EMCOR GROUP INC</t>
  </si>
  <si>
    <t>FERGUSON ENTERPRISES INC</t>
  </si>
  <si>
    <t>BS6VHW3</t>
  </si>
  <si>
    <t>Ferguson Enterprises Inc</t>
  </si>
  <si>
    <t>ROGERS COMMUNICATIONS INC-B</t>
  </si>
  <si>
    <t>Rogers Communications Inc</t>
  </si>
  <si>
    <t>Børsnoterede udenlandske kapitalandele ved halvåret 2026</t>
  </si>
  <si>
    <t>Taisei Corp</t>
  </si>
  <si>
    <t>Daiichi Life Group Inc</t>
  </si>
  <si>
    <t>Kirin Holdings Co Ltd</t>
  </si>
  <si>
    <t>Astellas Pharma Inc</t>
  </si>
  <si>
    <t>Nitto Boseki Co Ltd</t>
  </si>
  <si>
    <t>Sumitomo Chemical Co Ltd</t>
  </si>
  <si>
    <t>Cincinnati Financial Corp</t>
  </si>
  <si>
    <t>Delta Air Lines Inc</t>
  </si>
  <si>
    <t>Ball Corp</t>
  </si>
  <si>
    <t>Dollar Tree Inc</t>
  </si>
  <si>
    <t>M&amp;T Bank Corp</t>
  </si>
  <si>
    <t>Micron Technology Inc</t>
  </si>
  <si>
    <t>Rockwell Automation Inc</t>
  </si>
  <si>
    <t>Central Japan Railway Co</t>
  </si>
  <si>
    <t>Bristol-Myers Squibb Co</t>
  </si>
  <si>
    <t>Webster Financial Corp</t>
  </si>
  <si>
    <t>Edison International</t>
  </si>
  <si>
    <t>Textron Inc</t>
  </si>
  <si>
    <t>Magna International Inc</t>
  </si>
  <si>
    <t>Huntington Ingalls Industries Inc</t>
  </si>
  <si>
    <t>Phillips 66</t>
  </si>
  <si>
    <t>Saputo Inc</t>
  </si>
  <si>
    <t>Baker Hughes Co</t>
  </si>
  <si>
    <t>Pinnacle West Capital Corp</t>
  </si>
  <si>
    <t>First Industrial Realty Trust Inc</t>
  </si>
  <si>
    <t>Kawasaki Kisen Kaisha Ltd</t>
  </si>
  <si>
    <t>West Japan Railway Co</t>
  </si>
  <si>
    <t>First Horizon Corp</t>
  </si>
  <si>
    <t>Tokyu Corp</t>
  </si>
  <si>
    <t>Terna - Rete Elettrica Nazionale</t>
  </si>
  <si>
    <t>Cullen/Frost Bankers Inc</t>
  </si>
  <si>
    <t>Kandenko Co Ltd</t>
  </si>
  <si>
    <t>Giant Network Group Co Ltd</t>
  </si>
  <si>
    <t>China Life Insurance Co Ltd</t>
  </si>
  <si>
    <t>Shenwan Hongyuan Group Co Ltd</t>
  </si>
  <si>
    <t>Otsuka Corp</t>
  </si>
  <si>
    <t>China National Chemical Engineering Co Ltd</t>
  </si>
  <si>
    <t>Shanghai Pharmaceuticals Holding Co Ltd</t>
  </si>
  <si>
    <t>Rongsheng Petrochemical Co Ltd</t>
  </si>
  <si>
    <t>Ningbo Zhoushan Port Co Ltd</t>
  </si>
  <si>
    <t>Sandfire Resources Ltd</t>
  </si>
  <si>
    <t>Dong-E-E-Jiao Co Ltd</t>
  </si>
  <si>
    <t>Weichai Power Co Ltd</t>
  </si>
  <si>
    <t>Japan Post Insurance Co Ltd</t>
  </si>
  <si>
    <t>Washington H Soul Pattinson &amp; Co Ltd</t>
  </si>
  <si>
    <t>Northeast Securities Co Ltd</t>
  </si>
  <si>
    <t>Shijiazhuang Yiling Pharmaceutical Co Ltd</t>
  </si>
  <si>
    <t>Cosmo Energy Holdings Co Ltd</t>
  </si>
  <si>
    <t>Koito Manufacturing Co Ltd</t>
  </si>
  <si>
    <t>Rinnai Corp</t>
  </si>
  <si>
    <t>Lundin Gold Inc</t>
  </si>
  <si>
    <t>News Corp</t>
  </si>
  <si>
    <t>Reliance Inc</t>
  </si>
  <si>
    <t>Dutch Bros Inc</t>
  </si>
  <si>
    <t>Polaris Inc</t>
  </si>
  <si>
    <t>Alcoa Corp</t>
  </si>
  <si>
    <t>Morgan Stanley</t>
  </si>
  <si>
    <t>Konecranes Oyj</t>
  </si>
  <si>
    <t>Yamaha Corp</t>
  </si>
  <si>
    <t>Satellogic Inc</t>
  </si>
  <si>
    <t>Korn Ferry</t>
  </si>
  <si>
    <t>Viridien</t>
  </si>
  <si>
    <t>Aichi Corp</t>
  </si>
  <si>
    <t>Aubay</t>
  </si>
  <si>
    <t>Cochlear Ltd</t>
  </si>
  <si>
    <t>Computershare Ltd</t>
  </si>
  <si>
    <t>Cleanaway Waste Management Ltd</t>
  </si>
  <si>
    <t>Liontown Ltd</t>
  </si>
  <si>
    <t>Mineral Resources Ltd</t>
  </si>
  <si>
    <t>Qube Holdings Ltd</t>
  </si>
  <si>
    <t>Reece Ltd</t>
  </si>
  <si>
    <t>Santos Ltd</t>
  </si>
  <si>
    <t>Alimentation Couche-Tard Inc</t>
  </si>
  <si>
    <t>Aritzia Inc</t>
  </si>
  <si>
    <t>Aurinia Pharmaceuticals Inc</t>
  </si>
  <si>
    <t>Definium Therapeutics Inc</t>
  </si>
  <si>
    <t>Lionsgate Studios Corp</t>
  </si>
  <si>
    <t>Starz Entertainment Corp</t>
  </si>
  <si>
    <t>Viemed Healthcare Inc</t>
  </si>
  <si>
    <t>Waste Connections Inc</t>
  </si>
  <si>
    <t>Basilea Pharmaceutica Ag Allschwil</t>
  </si>
  <si>
    <t>Julius Baer Group Ltd</t>
  </si>
  <si>
    <t>Garmin Ltd</t>
  </si>
  <si>
    <t>Huhtamaki Oyj</t>
  </si>
  <si>
    <t>Nokia Oyj</t>
  </si>
  <si>
    <t>Outokumpu Oyj</t>
  </si>
  <si>
    <t>Kone Oyj</t>
  </si>
  <si>
    <t>Valmet Oyj</t>
  </si>
  <si>
    <t>Mandatum Oyj</t>
  </si>
  <si>
    <t>Finnair Oyj</t>
  </si>
  <si>
    <t>Kalmar Oyj</t>
  </si>
  <si>
    <t>Louis Hachette Group</t>
  </si>
  <si>
    <t>Kiniksa Pharmaceuticals International Plc</t>
  </si>
  <si>
    <t>Earth Corp</t>
  </si>
  <si>
    <t>Aica Kogyo Co Ltd</t>
  </si>
  <si>
    <t>Aisan Industry Co Ltd</t>
  </si>
  <si>
    <t>Aichi Steel Corp</t>
  </si>
  <si>
    <t>Seven Bank Ltd</t>
  </si>
  <si>
    <t>Aoyama Trading Co Ltd</t>
  </si>
  <si>
    <t>Asahi Group Holdings Ltd</t>
  </si>
  <si>
    <t>Mebuki Financial Group Inc</t>
  </si>
  <si>
    <t>Amano Corp</t>
  </si>
  <si>
    <t>Arata Corp</t>
  </si>
  <si>
    <t>Ariake Japan Co Ltd</t>
  </si>
  <si>
    <t>Argo Graphics Inc</t>
  </si>
  <si>
    <t>Ulvac Inc</t>
  </si>
  <si>
    <t>Alps Alpine Co Ltd</t>
  </si>
  <si>
    <t>Anritsu Corp</t>
  </si>
  <si>
    <t>As One Corp</t>
  </si>
  <si>
    <t>Izumi Co Ltd</t>
  </si>
  <si>
    <t>Idemitsu Kosan Co Ltd</t>
  </si>
  <si>
    <t>Ito En Ltd</t>
  </si>
  <si>
    <t>Itoham Yonekyu Holdings Inc</t>
  </si>
  <si>
    <t>Iwatani Corp</t>
  </si>
  <si>
    <t>Internet Initiative Japan Inc</t>
  </si>
  <si>
    <t>C Uyemura &amp; Co Ltd</t>
  </si>
  <si>
    <t>Ushio Inc</t>
  </si>
  <si>
    <t>Eisai Co Ltd</t>
  </si>
  <si>
    <t>Ezaki Glico Co Ltd</t>
  </si>
  <si>
    <t>Obic Co Ltd</t>
  </si>
  <si>
    <t>Oji Holdings Corp</t>
  </si>
  <si>
    <t>Okamura Corp</t>
  </si>
  <si>
    <t>Oki Electric Industry Co Ltd</t>
  </si>
  <si>
    <t>Okinawa Cellular Telephone Co</t>
  </si>
  <si>
    <t>Okumura Corp</t>
  </si>
  <si>
    <t>Omron Corp</t>
  </si>
  <si>
    <t>Orient Corp</t>
  </si>
  <si>
    <t>Onward Holdings Co Ltd</t>
  </si>
  <si>
    <t>Kaken Pharmaceutical Co Ltd</t>
  </si>
  <si>
    <t>Casio Computer Co Ltd</t>
  </si>
  <si>
    <t>Kajima Corp</t>
  </si>
  <si>
    <t>Kanamoto Co Ltd</t>
  </si>
  <si>
    <t>Kaneka Corp</t>
  </si>
  <si>
    <t>Kanematsu Corp</t>
  </si>
  <si>
    <t>Kamigumi Co Ltd</t>
  </si>
  <si>
    <t>Kameda Seika Co Ltd</t>
  </si>
  <si>
    <t>Calbee Inc</t>
  </si>
  <si>
    <t>Kioxia Holdings Corp</t>
  </si>
  <si>
    <t>Kissei Pharmaceutical Co Ltd</t>
  </si>
  <si>
    <t>Kyorin Pharmaceutical Co Ltd</t>
  </si>
  <si>
    <t>Kyoei Steel Ltd</t>
  </si>
  <si>
    <t>Kyoto Financial Group Inc</t>
  </si>
  <si>
    <t>Kyoritsu Maintenance Co Ltd</t>
  </si>
  <si>
    <t>Kyowa Kirin Co Ltd</t>
  </si>
  <si>
    <t>Kyokuto Kaihatsu Kogyo Co Ltd</t>
  </si>
  <si>
    <t>Medipal Holdings Corp</t>
  </si>
  <si>
    <t>Kureha Corp</t>
  </si>
  <si>
    <t>Ship Healthcare Holdings Inc</t>
  </si>
  <si>
    <t>Glory Ltd</t>
  </si>
  <si>
    <t>Gunze Ltd</t>
  </si>
  <si>
    <t>K&amp;O Energy Group Inc</t>
  </si>
  <si>
    <t>Keio Corp</t>
  </si>
  <si>
    <t>Keisei Electric Railway Co Ltd</t>
  </si>
  <si>
    <t>Konoike Transport Co Ltd</t>
  </si>
  <si>
    <t>Kobe Bussan Co Ltd</t>
  </si>
  <si>
    <t>Coca-Cola Bottlers Japan Holdings Inc</t>
  </si>
  <si>
    <t>Kokusai Electric Corp</t>
  </si>
  <si>
    <t>Koshidaka Holdings Co Ltd</t>
  </si>
  <si>
    <t>Konica Minolta Inc</t>
  </si>
  <si>
    <t>Komeri Co Ltd</t>
  </si>
  <si>
    <t>Penta-Ocean Construction Co Ltd</t>
  </si>
  <si>
    <t>Sakai Moving Service Co Ltd</t>
  </si>
  <si>
    <t>Sakata Seed Corp</t>
  </si>
  <si>
    <t>San-Ai Obbli Co Ltd</t>
  </si>
  <si>
    <t>San-A Co Ltd</t>
  </si>
  <si>
    <t>Sankyu Inc</t>
  </si>
  <si>
    <t>Sankyo Co Ltd</t>
  </si>
  <si>
    <t>Sansan Inc</t>
  </si>
  <si>
    <t>Sanyo Chemical Industries Ltd</t>
  </si>
  <si>
    <t>Sanyo Denki Co Ltd</t>
  </si>
  <si>
    <t>Sysmex Corp</t>
  </si>
  <si>
    <t>Shizuoka Gas Co Ltd</t>
  </si>
  <si>
    <t>Shimizu Corp</t>
  </si>
  <si>
    <t>Shoei Co Ltd</t>
  </si>
  <si>
    <t>Showa Sangyo Co Ltd</t>
  </si>
  <si>
    <t>Shin-Etsu Polymer Co Ltd</t>
  </si>
  <si>
    <t>Shinnihon Corp</t>
  </si>
  <si>
    <t>Nippon Steel Corp</t>
  </si>
  <si>
    <t>Simplex Holdings Inc</t>
  </si>
  <si>
    <t>Shinmaywa Industries Ltd</t>
  </si>
  <si>
    <t>Starts Corp Inc</t>
  </si>
  <si>
    <t>S Foods Inc</t>
  </si>
  <si>
    <t>Stanley Electric Co Ltd</t>
  </si>
  <si>
    <t>Sumitomo Metal Mining Co Ltd</t>
  </si>
  <si>
    <t>Sumitomo Electric Industries Ltd</t>
  </si>
  <si>
    <t>Sumitomo Bakelite Co Ltd</t>
  </si>
  <si>
    <t>Suruga Bank Ltd</t>
  </si>
  <si>
    <t>Zuken Inc</t>
  </si>
  <si>
    <t>Seiko Group Corp</t>
  </si>
  <si>
    <t>Seiko Epson Corp</t>
  </si>
  <si>
    <t>Seino Holdings Co Ltd</t>
  </si>
  <si>
    <t>Seria Co Ltd</t>
  </si>
  <si>
    <t>Central Glass Co Ltd</t>
  </si>
  <si>
    <t>Zenkoku Hosho Co Ltd</t>
  </si>
  <si>
    <t>Socionext Inc</t>
  </si>
  <si>
    <t>Sony Group Corp</t>
  </si>
  <si>
    <t>Sony Financial Group Inc</t>
  </si>
  <si>
    <t>Zojirushi Corp</t>
  </si>
  <si>
    <t>Daio Paper Corp</t>
  </si>
  <si>
    <t>Taiyo Yuden Co Ltd</t>
  </si>
  <si>
    <t>Takasago International Corp</t>
  </si>
  <si>
    <t>Takasago Thermal Engineering Co Ltd</t>
  </si>
  <si>
    <t>Takara Standard Co Ltd</t>
  </si>
  <si>
    <t>Tadano Ltd</t>
  </si>
  <si>
    <t>Daiichikosho Co Ltd</t>
  </si>
  <si>
    <t>Daicel Corp</t>
  </si>
  <si>
    <t>Daihen Corp</t>
  </si>
  <si>
    <t>Daiwabo Holdings Co Ltd</t>
  </si>
  <si>
    <t>Daiwa Ltd</t>
  </si>
  <si>
    <t>Chudenko Corp</t>
  </si>
  <si>
    <t>Tsugami Corp</t>
  </si>
  <si>
    <t>Teijin Ltd</t>
  </si>
  <si>
    <t>Disco Corp</t>
  </si>
  <si>
    <t>Digital Arts Inc</t>
  </si>
  <si>
    <t>Denso Corp</t>
  </si>
  <si>
    <t>Dentsu Group Inc</t>
  </si>
  <si>
    <t>Dentsu Soken Inc</t>
  </si>
  <si>
    <t>Toagosei Co Ltd</t>
  </si>
  <si>
    <t>Tokai Carbon Co Ltd</t>
  </si>
  <si>
    <t>Tokai Rika Co Ltd</t>
  </si>
  <si>
    <t>Tokyu Construction Co Ltd</t>
  </si>
  <si>
    <t>Tokyo Ohka Kogyo Co Ltd</t>
  </si>
  <si>
    <t>Tokyo Steel Manufacturing Co Ltd</t>
  </si>
  <si>
    <t>Tokyo Seimitsu Co Ltd</t>
  </si>
  <si>
    <t>Token Corp</t>
  </si>
  <si>
    <t>Shibaura Machine Co Ltd</t>
  </si>
  <si>
    <t>Tobu Railway Co Ltd</t>
  </si>
  <si>
    <t>Topre Corp</t>
  </si>
  <si>
    <t>Toho Gas Co Ltd</t>
  </si>
  <si>
    <t>Toyo Seikan Group Holdings Ltd</t>
  </si>
  <si>
    <t>Toyobo Co Ltd</t>
  </si>
  <si>
    <t>Lixil Corp</t>
  </si>
  <si>
    <t>Toda Corp</t>
  </si>
  <si>
    <t>Toyota Boshoku Corp</t>
  </si>
  <si>
    <t>Transcosmos Inc</t>
  </si>
  <si>
    <t>Doshisha Co Ltd</t>
  </si>
  <si>
    <t>Dowa Holdings Co Ltd</t>
  </si>
  <si>
    <t>Doutor Nichires Holdings Co Ltd</t>
  </si>
  <si>
    <t>Nakanishi Inc</t>
  </si>
  <si>
    <t>Nagase &amp; Co Ltd</t>
  </si>
  <si>
    <t>Nikon Corp</t>
  </si>
  <si>
    <t>Nishio Holdings Co Ltd</t>
  </si>
  <si>
    <t>Nishi-Nippon Railroad Co Ltd</t>
  </si>
  <si>
    <t>Nichicon Corp</t>
  </si>
  <si>
    <t>Nichiha Corp</t>
  </si>
  <si>
    <t>Nissan Motor Co Ltd</t>
  </si>
  <si>
    <t>Nisshin Seifun Group Inc</t>
  </si>
  <si>
    <t>Nihon M&amp;A Center Holdings Inc</t>
  </si>
  <si>
    <t>Nippon Kayaku Co Ltd</t>
  </si>
  <si>
    <t>Japan Aviation Electronics Industry Ltd</t>
  </si>
  <si>
    <t>Nihon Kohden Corp</t>
  </si>
  <si>
    <t>Nippon Shokubai Co Ltd</t>
  </si>
  <si>
    <t>Nippon Shinyaku Co Ltd</t>
  </si>
  <si>
    <t>Nissui Corp</t>
  </si>
  <si>
    <t>Nippon Seiki Co Ltd</t>
  </si>
  <si>
    <t>Nippon Paper Industries Co Ltd</t>
  </si>
  <si>
    <t>Nippon Television Holdings Inc</t>
  </si>
  <si>
    <t>Nippon Electric Glass Co Ltd</t>
  </si>
  <si>
    <t>Jeol Ltd</t>
  </si>
  <si>
    <t>Micronics Japan Co Ltd</t>
  </si>
  <si>
    <t>Japan Post Holdings Co Ltd</t>
  </si>
  <si>
    <t>Japan Lifeline Co Ltd</t>
  </si>
  <si>
    <t>Relo Group Inc</t>
  </si>
  <si>
    <t>Nintendo Co Ltd</t>
  </si>
  <si>
    <t>Nexon Co Ltd</t>
  </si>
  <si>
    <t>Noritz Corp</t>
  </si>
  <si>
    <t>Nomura Co Ltd</t>
  </si>
  <si>
    <t>Nomura Holdings Inc</t>
  </si>
  <si>
    <t>Noritake Co Ltd</t>
  </si>
  <si>
    <t>Hiday Hidaka Corp</t>
  </si>
  <si>
    <t>House Foods Group Inc</t>
  </si>
  <si>
    <t>Hazama Ando Corp</t>
  </si>
  <si>
    <t>Hamakyorex Co Ltd</t>
  </si>
  <si>
    <t>Halows Co Ltd</t>
  </si>
  <si>
    <t>Hanwa Co Ltd</t>
  </si>
  <si>
    <t>Valor Holdings Co Ltd</t>
  </si>
  <si>
    <t>Pasona Group Inc</t>
  </si>
  <si>
    <t>Maxell Ltd</t>
  </si>
  <si>
    <t>Hirose Electric Co Ltd</t>
  </si>
  <si>
    <t>Fast Retailing Co Ltd</t>
  </si>
  <si>
    <t>Fukuyama Transporting Co Ltd</t>
  </si>
  <si>
    <t>Fujikura Ltd</t>
  </si>
  <si>
    <t>Fuji Seal International Inc</t>
  </si>
  <si>
    <t>Zacros Corp</t>
  </si>
  <si>
    <t>Fuso Chemical Co Ltd</t>
  </si>
  <si>
    <t>Funai Soken Holdings Inc</t>
  </si>
  <si>
    <t>Furukawa Co Ltd</t>
  </si>
  <si>
    <t>Furukawa Electric Co Ltd</t>
  </si>
  <si>
    <t>Bunka Shutter Co Ltd</t>
  </si>
  <si>
    <t>Prima Meat Packers Ltd</t>
  </si>
  <si>
    <t>Prestige International Inc</t>
  </si>
  <si>
    <t>Heiwa Real Estate Co Ltd</t>
  </si>
  <si>
    <t>Hoya Corp</t>
  </si>
  <si>
    <t>Hosiden Corp</t>
  </si>
  <si>
    <t>Horiba Ltd</t>
  </si>
  <si>
    <t>Matsui Securities Co Ltd</t>
  </si>
  <si>
    <t>Panasonic Holdings Corp</t>
  </si>
  <si>
    <t>Mabuchi Motor Co Ltd</t>
  </si>
  <si>
    <t>Maruichi Steel Tube Ltd</t>
  </si>
  <si>
    <t>Maruzen Showa Unyu Co Ltd</t>
  </si>
  <si>
    <t>Umios Corp</t>
  </si>
  <si>
    <t>Miura Co Ltd</t>
  </si>
  <si>
    <t>Mitsuuroko Group Holdings Co Ltd</t>
  </si>
  <si>
    <t>Mitsubishi Gas Chemical Co Inc</t>
  </si>
  <si>
    <t>Mitsubishi Heavy Industries Ltd</t>
  </si>
  <si>
    <t>Mitsubishi Logistics Corp</t>
  </si>
  <si>
    <t>Mitsubishi Electric Corp</t>
  </si>
  <si>
    <t>Mirai Industry Co Ltd</t>
  </si>
  <si>
    <t>Milbon Co Ltd</t>
  </si>
  <si>
    <t>Muninova Holdings Inc</t>
  </si>
  <si>
    <t>Murata Manufacturing Co Ltd</t>
  </si>
  <si>
    <t>Megachips Corp</t>
  </si>
  <si>
    <t>Mochida Pharmaceutical Co Ltd</t>
  </si>
  <si>
    <t>Morita Holdings Corp</t>
  </si>
  <si>
    <t>Yakult Honsha Co Ltd</t>
  </si>
  <si>
    <t>Yuasa Co Ltd</t>
  </si>
  <si>
    <t>Japan Post Bank Co Ltd</t>
  </si>
  <si>
    <t>Megmilk Snow Brand Co Ltd</t>
  </si>
  <si>
    <t>Yokogawa Bridge Holdings Corp</t>
  </si>
  <si>
    <t>Yodoko Ltd</t>
  </si>
  <si>
    <t>Raito Kogyo Co Ltd</t>
  </si>
  <si>
    <t>Rakuten Group Inc</t>
  </si>
  <si>
    <t>Riken Vitamin Co Ltd</t>
  </si>
  <si>
    <t>Ricoh Co Ltd</t>
  </si>
  <si>
    <t>Riso Kagaku Corp</t>
  </si>
  <si>
    <t>Lintec Corp</t>
  </si>
  <si>
    <t>Rengo Co Ltd</t>
  </si>
  <si>
    <t>Rohm Co Ltd</t>
  </si>
  <si>
    <t>Roland Corp</t>
  </si>
  <si>
    <t>Royal Holdings Co Ltd</t>
  </si>
  <si>
    <t>Singapore Technologies Engineering Ltd</t>
  </si>
  <si>
    <t>United Overseas Bank Ltd</t>
  </si>
  <si>
    <t>Sembcorp Industries Ltd</t>
  </si>
  <si>
    <t>Oversea-Chinese Banking Corp Ltd</t>
  </si>
  <si>
    <t>Wilmar International Ltd</t>
  </si>
  <si>
    <t>Angi Inc</t>
  </si>
  <si>
    <t>A10 Networks Inc</t>
  </si>
  <si>
    <t>Abbott Laboratories</t>
  </si>
  <si>
    <t>Acacia Research Corp</t>
  </si>
  <si>
    <t>Adaptive Biotechnologies Corp</t>
  </si>
  <si>
    <t>Covista Inc</t>
  </si>
  <si>
    <t>Arq Inc</t>
  </si>
  <si>
    <t>Advanced Energy Industries Inc</t>
  </si>
  <si>
    <t>Agilent Technologies Inc</t>
  </si>
  <si>
    <t>Agilysys Inc</t>
  </si>
  <si>
    <t>Agios Pharmaceuticals Inc</t>
  </si>
  <si>
    <t>Akebia Therapeutics Inc</t>
  </si>
  <si>
    <t>Alaska Air Group Inc</t>
  </si>
  <si>
    <t>Albany International Corp</t>
  </si>
  <si>
    <t>Albemarle Corp</t>
  </si>
  <si>
    <t>Alector Inc</t>
  </si>
  <si>
    <t>Alerus Financial Corp</t>
  </si>
  <si>
    <t>Ally Financial Inc</t>
  </si>
  <si>
    <t>Alphatec Holdings Inc</t>
  </si>
  <si>
    <t>Alta Equipment Group Inc</t>
  </si>
  <si>
    <t>Altimmune Inc</t>
  </si>
  <si>
    <t>Optimum Communications Inc</t>
  </si>
  <si>
    <t>Alumis Inc</t>
  </si>
  <si>
    <t>Amalgamated Financial Corp</t>
  </si>
  <si>
    <t>Octave Specialty Group Inc</t>
  </si>
  <si>
    <t>American Airlines Group Inc</t>
  </si>
  <si>
    <t>American Eagle Outfitters Inc</t>
  </si>
  <si>
    <t>American International Group Inc</t>
  </si>
  <si>
    <t>American Public Education Inc</t>
  </si>
  <si>
    <t>American States Water Co</t>
  </si>
  <si>
    <t>American Superconductor Corp</t>
  </si>
  <si>
    <t>Ames National Corp</t>
  </si>
  <si>
    <t>Amkor Technology Inc</t>
  </si>
  <si>
    <t>Amphastar Pharmaceuticals Inc</t>
  </si>
  <si>
    <t>Amprius Technologies Inc</t>
  </si>
  <si>
    <t>Analog Devices Inc</t>
  </si>
  <si>
    <t>Anika Therapeutics Inc</t>
  </si>
  <si>
    <t>Annexon Inc</t>
  </si>
  <si>
    <t>Antero Resources Corp</t>
  </si>
  <si>
    <t>Elevance Health Inc</t>
  </si>
  <si>
    <t>Apogee Enterprises Inc</t>
  </si>
  <si>
    <t>Appian Corp</t>
  </si>
  <si>
    <t>Appfolio Inc</t>
  </si>
  <si>
    <t>Applied Industrial Technologies Inc</t>
  </si>
  <si>
    <t>Applied Materials Inc</t>
  </si>
  <si>
    <t>Applied Optoelectronics Inc</t>
  </si>
  <si>
    <t>Archer-Daniels-Midland Co</t>
  </si>
  <si>
    <t>Archrock Inc</t>
  </si>
  <si>
    <t>Ardelyx Inc</t>
  </si>
  <si>
    <t>Arcturus Therapeutics Holdings Inc</t>
  </si>
  <si>
    <t>Ardent Health Inc</t>
  </si>
  <si>
    <t>Argan Inc</t>
  </si>
  <si>
    <t>Array Technologies Inc</t>
  </si>
  <si>
    <t>Arrow Electronics Inc</t>
  </si>
  <si>
    <t>Arteris Inc</t>
  </si>
  <si>
    <t>Artisan Partners Asset Management Inc</t>
  </si>
  <si>
    <t>Arvinas Inc</t>
  </si>
  <si>
    <t>Asana Inc</t>
  </si>
  <si>
    <t>Aspen Aerogels Inc</t>
  </si>
  <si>
    <t>Associated Banc-Corp</t>
  </si>
  <si>
    <t>Astec Industries Inc</t>
  </si>
  <si>
    <t>Astronics Corp</t>
  </si>
  <si>
    <t>Atea Pharmaceuticals Inc</t>
  </si>
  <si>
    <t>Atlantic Union Bankshares Corp</t>
  </si>
  <si>
    <t>Atlassian Corp</t>
  </si>
  <si>
    <t>Autodesk Inc</t>
  </si>
  <si>
    <t>Aveanna Healthcare Holdings Inc</t>
  </si>
  <si>
    <t>Avnet Inc</t>
  </si>
  <si>
    <t>Axsome Therapeutics Inc</t>
  </si>
  <si>
    <t>Babcock &amp; Wilcox Enterprises Inc</t>
  </si>
  <si>
    <t>Backblaze Inc</t>
  </si>
  <si>
    <t>Badger Meter Inc</t>
  </si>
  <si>
    <t>Bandwidth Inc</t>
  </si>
  <si>
    <t>Bank First Corp</t>
  </si>
  <si>
    <t>Banner Corp</t>
  </si>
  <si>
    <t>Bankwell Financial Group Inc</t>
  </si>
  <si>
    <t>Bar Harbor Bankshares</t>
  </si>
  <si>
    <t>Barrett Business Services Inc</t>
  </si>
  <si>
    <t>Benchmark Electronics Inc</t>
  </si>
  <si>
    <t>W R Berkley Corp</t>
  </si>
  <si>
    <t>Biglari Holdings Inc</t>
  </si>
  <si>
    <t>Bioventus Inc</t>
  </si>
  <si>
    <t>Blackrock Inc</t>
  </si>
  <si>
    <t>Blue Bird Corp</t>
  </si>
  <si>
    <t>Blue Owl Capital Inc</t>
  </si>
  <si>
    <t>Boston Scientific Corp</t>
  </si>
  <si>
    <t>Box Inc</t>
  </si>
  <si>
    <t>Brady Corp</t>
  </si>
  <si>
    <t>Bridgebio Pharma Inc</t>
  </si>
  <si>
    <t>Bridgewater Bancshares Inc</t>
  </si>
  <si>
    <t>Bright Horizons Family Solutions Inc</t>
  </si>
  <si>
    <t>Acadian Asset Management Inc</t>
  </si>
  <si>
    <t>Brinker International Inc</t>
  </si>
  <si>
    <t>Bristow Group Inc</t>
  </si>
  <si>
    <t>Brookdale Senior Living Inc</t>
  </si>
  <si>
    <t>Brown &amp; Brown Inc</t>
  </si>
  <si>
    <t>Brown-Forman Corp</t>
  </si>
  <si>
    <t>Bruker Corp</t>
  </si>
  <si>
    <t>Burlington Stores Inc</t>
  </si>
  <si>
    <t>Byline Bancorp Inc</t>
  </si>
  <si>
    <t>Caleres Inc</t>
  </si>
  <si>
    <t>Calix Inc</t>
  </si>
  <si>
    <t>Callaway Golf Co</t>
  </si>
  <si>
    <t>Camping World Holdings Inc</t>
  </si>
  <si>
    <t>Cannae Holdings Inc</t>
  </si>
  <si>
    <t>Capital City Bank Group Inc</t>
  </si>
  <si>
    <t>Capital Bancorp Inc</t>
  </si>
  <si>
    <t>Capital One Financial Corp</t>
  </si>
  <si>
    <t>Capitol Federal Financial Inc</t>
  </si>
  <si>
    <t>Carpenter Technology Corp</t>
  </si>
  <si>
    <t>Carter Bankshares Inc</t>
  </si>
  <si>
    <t>Cass Information Systems Inc</t>
  </si>
  <si>
    <t>Castle Biosciences Inc</t>
  </si>
  <si>
    <t>Cava Group Inc</t>
  </si>
  <si>
    <t>Celldex Therapeutics Inc</t>
  </si>
  <si>
    <t>Celsius Holdings Inc</t>
  </si>
  <si>
    <t>Centene Corp</t>
  </si>
  <si>
    <t>Central Pacific Financial Corp</t>
  </si>
  <si>
    <t>Centuri Holdings Inc</t>
  </si>
  <si>
    <t>Century Aluminum Co</t>
  </si>
  <si>
    <t>Centrus Energy Corp</t>
  </si>
  <si>
    <t>Charter Communications Inc</t>
  </si>
  <si>
    <t>Cheniere Energy Inc</t>
  </si>
  <si>
    <t>Chipotle Mexican Grill Inc</t>
  </si>
  <si>
    <t>Niagen Bioscience Inc</t>
  </si>
  <si>
    <t>Church &amp; Dwight Co Inc</t>
  </si>
  <si>
    <t>Ciena Corp</t>
  </si>
  <si>
    <t>Cipher Digital Inc</t>
  </si>
  <si>
    <t>Citigroup Inc</t>
  </si>
  <si>
    <t>Citi Trends Inc</t>
  </si>
  <si>
    <t>Citizens Financial Group Inc</t>
  </si>
  <si>
    <t>City Holding Co</t>
  </si>
  <si>
    <t>Clear Secure Inc</t>
  </si>
  <si>
    <t>Clearwater Paper Corp</t>
  </si>
  <si>
    <t>Cloudflare Inc</t>
  </si>
  <si>
    <t>Coeur Mining Inc</t>
  </si>
  <si>
    <t>Cogent Communications Holdings Inc</t>
  </si>
  <si>
    <t>Cogent Biosciences Inc</t>
  </si>
  <si>
    <t>Cohen &amp; Steers Inc</t>
  </si>
  <si>
    <t>Cohu Inc</t>
  </si>
  <si>
    <t>Enovis Corp</t>
  </si>
  <si>
    <t>Collegium Pharmaceutical Inc</t>
  </si>
  <si>
    <t>Colony Bankcorp Inc</t>
  </si>
  <si>
    <t>Commercial Metals Co</t>
  </si>
  <si>
    <t>Vistance Networks Inc</t>
  </si>
  <si>
    <t>Community Health Systems Inc</t>
  </si>
  <si>
    <t>Community Trust Bancorp Inc</t>
  </si>
  <si>
    <t>Commvault Systems Inc</t>
  </si>
  <si>
    <t>Compass Minerals International Inc</t>
  </si>
  <si>
    <t>Compass Therapeutics Inc</t>
  </si>
  <si>
    <t>Conagra Brands Inc</t>
  </si>
  <si>
    <t>Concentra Group Holdings Parent Inc</t>
  </si>
  <si>
    <t>Constellation Energy Corp</t>
  </si>
  <si>
    <t>Cooper-Standard Holdings Inc</t>
  </si>
  <si>
    <t>Corcept Therapeutics Inc</t>
  </si>
  <si>
    <t>Corpay Inc</t>
  </si>
  <si>
    <t>Corsair Gaming Inc</t>
  </si>
  <si>
    <t>Corvus Pharmaceuticals Inc</t>
  </si>
  <si>
    <t>Costco Wholesale Corp</t>
  </si>
  <si>
    <t>Cracker Barrel Old Country Store Inc</t>
  </si>
  <si>
    <t>Crane Co</t>
  </si>
  <si>
    <t>Credit Acceptance Corp</t>
  </si>
  <si>
    <t>Crowdstrike Holdings Inc</t>
  </si>
  <si>
    <t>Cullinan Therapeutics Inc</t>
  </si>
  <si>
    <t>Custom Truck One Source Inc</t>
  </si>
  <si>
    <t>Cytek Biosciences Inc</t>
  </si>
  <si>
    <t>Dana Inc</t>
  </si>
  <si>
    <t>Danaher Corp</t>
  </si>
  <si>
    <t>Darling Ingredients Inc</t>
  </si>
  <si>
    <t>Dave Inc</t>
  </si>
  <si>
    <t>Deckers Outdoor Corp</t>
  </si>
  <si>
    <t>Dell Technologies Inc</t>
  </si>
  <si>
    <t>Denali Therapeutics Inc</t>
  </si>
  <si>
    <t>Diebold Nixdorf Inc</t>
  </si>
  <si>
    <t>Diodes Inc</t>
  </si>
  <si>
    <t>Docusign Inc</t>
  </si>
  <si>
    <t>Dollar General Corp</t>
  </si>
  <si>
    <t>Donegal Group Inc</t>
  </si>
  <si>
    <t>Donnelley Financial Solutions Inc</t>
  </si>
  <si>
    <t>Douglas Dynamics Inc</t>
  </si>
  <si>
    <t>Dow Inc</t>
  </si>
  <si>
    <t>Ducommun Inc</t>
  </si>
  <si>
    <t>Doximity Inc</t>
  </si>
  <si>
    <t>Dynatrace Inc</t>
  </si>
  <si>
    <t>Eastern Bankshares Inc</t>
  </si>
  <si>
    <t>Eastman Kodak Co</t>
  </si>
  <si>
    <t>Editas Medicine Inc</t>
  </si>
  <si>
    <t>Electromed Inc</t>
  </si>
  <si>
    <t>Encore Capital Group Inc</t>
  </si>
  <si>
    <t>Energy Vault Holdings Inc</t>
  </si>
  <si>
    <t>Enpro Inc</t>
  </si>
  <si>
    <t>Entrada Therapeutics Inc</t>
  </si>
  <si>
    <t>Equifax Inc</t>
  </si>
  <si>
    <t>Equity Bancshares Inc</t>
  </si>
  <si>
    <t>Erasca Inc</t>
  </si>
  <si>
    <t>Ethan Allen Interiors Inc</t>
  </si>
  <si>
    <t>Euronet Worldwide Inc</t>
  </si>
  <si>
    <t>Evolution Petroleum Corp</t>
  </si>
  <si>
    <t>Evolent Health Inc</t>
  </si>
  <si>
    <t>F&amp;G Annuities &amp; Life Inc</t>
  </si>
  <si>
    <t>Expedia Group Inc</t>
  </si>
  <si>
    <t>Exponent Inc</t>
  </si>
  <si>
    <t>Extreme Networks Inc</t>
  </si>
  <si>
    <t>Flywire Corp</t>
  </si>
  <si>
    <t>Fastly Inc</t>
  </si>
  <si>
    <t>Fate Therapeutics Inc</t>
  </si>
  <si>
    <t>Federal Signal Corp</t>
  </si>
  <si>
    <t>F5 Inc</t>
  </si>
  <si>
    <t>Fidelity National Information Services Inc</t>
  </si>
  <si>
    <t>Fidelity National Financial Inc</t>
  </si>
  <si>
    <t>Financial Institutions Inc</t>
  </si>
  <si>
    <t>First Busey Corp</t>
  </si>
  <si>
    <t>First Business Financial Services Inc</t>
  </si>
  <si>
    <t>First Commonwealth Financial Corp</t>
  </si>
  <si>
    <t>First Hawaiian Inc</t>
  </si>
  <si>
    <t>First Internet Bancorp</t>
  </si>
  <si>
    <t>First Watch Restaurant Group Inc</t>
  </si>
  <si>
    <t>Five Below Inc</t>
  </si>
  <si>
    <t>Five Star Bancorp</t>
  </si>
  <si>
    <t>Floor &amp; Decor Holdings Inc</t>
  </si>
  <si>
    <t>Fluor Corp</t>
  </si>
  <si>
    <t>Fluence Energy Inc</t>
  </si>
  <si>
    <t>Ford Motor Co</t>
  </si>
  <si>
    <t>Forestar Group Inc</t>
  </si>
  <si>
    <t>Fortune Brands Innovations Inc</t>
  </si>
  <si>
    <t>Forum Energy Technologies Inc</t>
  </si>
  <si>
    <t>Forward Air Corp</t>
  </si>
  <si>
    <t>Franklin Covey Co</t>
  </si>
  <si>
    <t>Franklin Financial Services Corp</t>
  </si>
  <si>
    <t>Franklin Resources Inc</t>
  </si>
  <si>
    <t>Freshworks Inc</t>
  </si>
  <si>
    <t>Frontdoor Inc</t>
  </si>
  <si>
    <t>Fulcrum Therapeutics Inc</t>
  </si>
  <si>
    <t>Garrett Motion Inc</t>
  </si>
  <si>
    <t>Gartner Inc</t>
  </si>
  <si>
    <t>Generac Holdings Inc</t>
  </si>
  <si>
    <t>General Mills Inc</t>
  </si>
  <si>
    <t>General Motors Co</t>
  </si>
  <si>
    <t>Genuine Parts Co</t>
  </si>
  <si>
    <t>Genworth Financial Inc</t>
  </si>
  <si>
    <t>German American Bancorp Inc</t>
  </si>
  <si>
    <t>Gogo Inc</t>
  </si>
  <si>
    <t>Granite Construction Inc</t>
  </si>
  <si>
    <t>Graphic Packaging Holding Co</t>
  </si>
  <si>
    <t>Gray Media Inc</t>
  </si>
  <si>
    <t>Great Southern Bancorp Inc</t>
  </si>
  <si>
    <t>Greif Inc</t>
  </si>
  <si>
    <t>Grid Dynamics Holdings Inc</t>
  </si>
  <si>
    <t>Grindr Inc</t>
  </si>
  <si>
    <t>Group 1 Automotive Inc</t>
  </si>
  <si>
    <t>Guardant Health Inc</t>
  </si>
  <si>
    <t>Gulfport Energy Corp</t>
  </si>
  <si>
    <t>Halliburton Co</t>
  </si>
  <si>
    <t>Hamilton Lane Inc</t>
  </si>
  <si>
    <t>Hancock Whitney Corp</t>
  </si>
  <si>
    <t>Hanmi Financial Corp</t>
  </si>
  <si>
    <t>Harley-Davidson Inc</t>
  </si>
  <si>
    <t>Harmony Biosciences Holdings Inc</t>
  </si>
  <si>
    <t>Hayward Holdings Inc</t>
  </si>
  <si>
    <t>Healthcare Services Group Inc</t>
  </si>
  <si>
    <t>Heartland Express Inc</t>
  </si>
  <si>
    <t>Helios Technologies Inc</t>
  </si>
  <si>
    <t>Heritage Insurance Holdings Inc</t>
  </si>
  <si>
    <t>Heron Therapeutics Inc</t>
  </si>
  <si>
    <t>Hertz Global Holdings Inc</t>
  </si>
  <si>
    <t>Hewlett Packard Enterprise Co</t>
  </si>
  <si>
    <t>Hilltop Holdings Inc</t>
  </si>
  <si>
    <t>Hilton Worldwide Holdings Inc</t>
  </si>
  <si>
    <t>Hinge Health Inc</t>
  </si>
  <si>
    <t>Home Bancorp Inc</t>
  </si>
  <si>
    <t>Hope Bancorp Inc</t>
  </si>
  <si>
    <t>Hovnanian Enterprises Inc</t>
  </si>
  <si>
    <t>Hubbell Inc</t>
  </si>
  <si>
    <t>Hycroft Mining Holding Corp</t>
  </si>
  <si>
    <t>People Inc</t>
  </si>
  <si>
    <t>Illumina Inc</t>
  </si>
  <si>
    <t>Immersion Corp</t>
  </si>
  <si>
    <t>Indivior Pharmaceuticals Inc</t>
  </si>
  <si>
    <t>Infleqtion Inc</t>
  </si>
  <si>
    <t>Ingram Micro Holding Corp</t>
  </si>
  <si>
    <t>Innodata Inc</t>
  </si>
  <si>
    <t>Insight Enterprises Inc</t>
  </si>
  <si>
    <t>Insmed Inc</t>
  </si>
  <si>
    <t>Innospec Inc</t>
  </si>
  <si>
    <t>Insteel Industries Inc</t>
  </si>
  <si>
    <t>Insperity Inc</t>
  </si>
  <si>
    <t>Inogen Inc</t>
  </si>
  <si>
    <t>Innoviva Inc</t>
  </si>
  <si>
    <t>Innovage Holding Corp</t>
  </si>
  <si>
    <t>Insulet Corp</t>
  </si>
  <si>
    <t>Intel Corp</t>
  </si>
  <si>
    <t>Intellia Therapeutics Inc</t>
  </si>
  <si>
    <t>Intapp Inc</t>
  </si>
  <si>
    <t>Interface Inc</t>
  </si>
  <si>
    <t>Intercontinental Exchange Inc</t>
  </si>
  <si>
    <t>International Paper Co</t>
  </si>
  <si>
    <t>Intuitive Surgical Inc</t>
  </si>
  <si>
    <t>Intrepid Potash Inc</t>
  </si>
  <si>
    <t>Intuitive Machines Inc</t>
  </si>
  <si>
    <t>Investar Holding Corp</t>
  </si>
  <si>
    <t>Iovance Biotherapeutics Inc</t>
  </si>
  <si>
    <t>Iridium Communications Inc</t>
  </si>
  <si>
    <t>Ironwood Pharmaceuticals Inc</t>
  </si>
  <si>
    <t>Itron Inc</t>
  </si>
  <si>
    <t>J &amp; J Snack Foods Corp</t>
  </si>
  <si>
    <t>Jabil Inc</t>
  </si>
  <si>
    <t>Dakota Gold Corp</t>
  </si>
  <si>
    <t>Jackson Financial Inc</t>
  </si>
  <si>
    <t>Jacobs Solutions Inc</t>
  </si>
  <si>
    <t>James River Group Holdings Inc</t>
  </si>
  <si>
    <t>Janux Therapeutics Inc</t>
  </si>
  <si>
    <t>Janus International Group Inc</t>
  </si>
  <si>
    <t>Jefferies Financial Group Inc</t>
  </si>
  <si>
    <t>Johnson Outdoors Inc</t>
  </si>
  <si>
    <t>Kaiser Aluminum Corp</t>
  </si>
  <si>
    <t>Karat Packaging Inc</t>
  </si>
  <si>
    <t>Kemper Corp</t>
  </si>
  <si>
    <t>Kennametal Inc</t>
  </si>
  <si>
    <t>Keysight Technologies Inc</t>
  </si>
  <si>
    <t>Kinder Morgan Inc</t>
  </si>
  <si>
    <t>Kingstone Cos Inc</t>
  </si>
  <si>
    <t>Kinsale Capital Group Inc</t>
  </si>
  <si>
    <t>Klaviyo Inc</t>
  </si>
  <si>
    <t>Knight-Swift Transportation Holdings Inc</t>
  </si>
  <si>
    <t>Knowles Corp</t>
  </si>
  <si>
    <t>Kodiak Sciences Inc</t>
  </si>
  <si>
    <t>Kosmos Energy Ltd</t>
  </si>
  <si>
    <t>Kratos Defense &amp; Security Solutions Inc</t>
  </si>
  <si>
    <t>Krispy Kreme Inc</t>
  </si>
  <si>
    <t>Kronos Worldwide Inc</t>
  </si>
  <si>
    <t>Kulicke &amp; Soffa Industries Inc</t>
  </si>
  <si>
    <t>Kura Oncology Inc</t>
  </si>
  <si>
    <t>Kyndryl Holdings Inc</t>
  </si>
  <si>
    <t>Larimar Therapeutics Inc</t>
  </si>
  <si>
    <t>Las Vegas Sands Corp</t>
  </si>
  <si>
    <t>Lear Corp</t>
  </si>
  <si>
    <t>Lennar Corp</t>
  </si>
  <si>
    <t>Levi Strauss &amp; Co</t>
  </si>
  <si>
    <t>Liberty Media Corp-Liberty Formula One</t>
  </si>
  <si>
    <t>Lightbridge Corp</t>
  </si>
  <si>
    <t>Lincoln Educational Services Corp</t>
  </si>
  <si>
    <t>Lindblad Expeditions Holdings Inc</t>
  </si>
  <si>
    <t>Lithia Motors Inc</t>
  </si>
  <si>
    <t>Lululemon Athletica Inc</t>
  </si>
  <si>
    <t>Lumentum Holdings Inc</t>
  </si>
  <si>
    <t>M-Tron Industries Inc</t>
  </si>
  <si>
    <t>Steven Madden Ltd</t>
  </si>
  <si>
    <t>Madison Square Garden Entertainment Corp</t>
  </si>
  <si>
    <t>Sphere Entertainment Co</t>
  </si>
  <si>
    <t>Madrigal Pharmaceuticals Inc</t>
  </si>
  <si>
    <t>Magnolia Oil &amp; Gas Corp</t>
  </si>
  <si>
    <t>Marcus &amp; Millichap Inc</t>
  </si>
  <si>
    <t>Markel Group Inc</t>
  </si>
  <si>
    <t>Marten Transport Ltd</t>
  </si>
  <si>
    <t>Masco Corp</t>
  </si>
  <si>
    <t>Materion Corp</t>
  </si>
  <si>
    <t>Matrix Service Co</t>
  </si>
  <si>
    <t>Maximus Inc</t>
  </si>
  <si>
    <t>Medifast Inc</t>
  </si>
  <si>
    <t>Medpace Holdings Inc</t>
  </si>
  <si>
    <t>Mercury General Corp</t>
  </si>
  <si>
    <t>Meridian Corp</t>
  </si>
  <si>
    <t>Merit Medical Systems Inc</t>
  </si>
  <si>
    <t>Meritage Homes Corp</t>
  </si>
  <si>
    <t>Mesa Laboratories Inc</t>
  </si>
  <si>
    <t>Methode Electronics Inc</t>
  </si>
  <si>
    <t>Metrocity Bankshares Inc</t>
  </si>
  <si>
    <t>Metropolitan Bank Holding Corp</t>
  </si>
  <si>
    <t>Mettler-Toledo International Inc</t>
  </si>
  <si>
    <t>Microchip Technology Inc</t>
  </si>
  <si>
    <t>Mid Penn Bancorp Inc</t>
  </si>
  <si>
    <t>Midland States Bancorp Inc</t>
  </si>
  <si>
    <t>Minerals Technologies Inc</t>
  </si>
  <si>
    <t>Mineralys Therapeutics Inc</t>
  </si>
  <si>
    <t>Mirum Pharmaceuticals Inc</t>
  </si>
  <si>
    <t>Mistras Group Inc</t>
  </si>
  <si>
    <t>Mitek Systems Inc</t>
  </si>
  <si>
    <t>Modine Manufacturing Co</t>
  </si>
  <si>
    <t>Monarch Casino &amp; Resort Inc</t>
  </si>
  <si>
    <t>Moog Inc</t>
  </si>
  <si>
    <t>Movado Group Inc</t>
  </si>
  <si>
    <t>Claritev Corp</t>
  </si>
  <si>
    <t>Myriad Genetics Inc</t>
  </si>
  <si>
    <t>Nasdaq Inc</t>
  </si>
  <si>
    <t>Natera Inc</t>
  </si>
  <si>
    <t>National Bankshares Inc</t>
  </si>
  <si>
    <t>Natural Gas Services Group Inc</t>
  </si>
  <si>
    <t>Navient Corp</t>
  </si>
  <si>
    <t>Nektar Therapeutics</t>
  </si>
  <si>
    <t>Net Power Inc</t>
  </si>
  <si>
    <t>Newmark Group Inc</t>
  </si>
  <si>
    <t>Newsmax Inc</t>
  </si>
  <si>
    <t>Nordson Corp</t>
  </si>
  <si>
    <t>Northwest Bancshares Inc</t>
  </si>
  <si>
    <t>Novavax Inc</t>
  </si>
  <si>
    <t>Nutanix Inc</t>
  </si>
  <si>
    <t>Nurix Therapeutics Inc</t>
  </si>
  <si>
    <t>Nuvation Bio Inc</t>
  </si>
  <si>
    <t>O-I Glass Inc</t>
  </si>
  <si>
    <t>Chord Energy Corp</t>
  </si>
  <si>
    <t>Occidental Petroleum Corp</t>
  </si>
  <si>
    <t>Oceaneering International Inc</t>
  </si>
  <si>
    <t>Onity Group Inc</t>
  </si>
  <si>
    <t>Ocular Therapeutix Inc</t>
  </si>
  <si>
    <t>Oil States International Inc</t>
  </si>
  <si>
    <t>Old Dominion Freight Line Inc</t>
  </si>
  <si>
    <t>Old Second Bancorp Inc</t>
  </si>
  <si>
    <t>Olin Corp</t>
  </si>
  <si>
    <t>Omega Flex Inc</t>
  </si>
  <si>
    <t>Oportun Financial Corp</t>
  </si>
  <si>
    <t>Oppenheimer Holdings Inc</t>
  </si>
  <si>
    <t>Orange County Bancorp Inc</t>
  </si>
  <si>
    <t>Organogenesis Holdings Inc</t>
  </si>
  <si>
    <t>Origin Bancorp Inc</t>
  </si>
  <si>
    <t>Orrstown Financial Services Inc</t>
  </si>
  <si>
    <t>Orthofix Medical Inc</t>
  </si>
  <si>
    <t>Oscar Health Inc</t>
  </si>
  <si>
    <t>Oshkosh Corp</t>
  </si>
  <si>
    <t>Otis Worldwide Corp</t>
  </si>
  <si>
    <t>Accendra Health Inc</t>
  </si>
  <si>
    <t>Oxford Industries Inc</t>
  </si>
  <si>
    <t>Palantir Technologies Inc</t>
  </si>
  <si>
    <t>Par Pacific Holdings Inc</t>
  </si>
  <si>
    <t>Park Aerospace Corp</t>
  </si>
  <si>
    <t>Parke Bancorp Inc</t>
  </si>
  <si>
    <t>Parker-Hannifin Corp</t>
  </si>
  <si>
    <t>Parsons Corp</t>
  </si>
  <si>
    <t>Paylocity Holding Corp</t>
  </si>
  <si>
    <t>Paymentus Holdings Inc</t>
  </si>
  <si>
    <t>Paysign Inc</t>
  </si>
  <si>
    <t>Peapack-Gladstone Financial Corp</t>
  </si>
  <si>
    <t>Peloton Interactive Inc</t>
  </si>
  <si>
    <t>Penguin Solutions Inc</t>
  </si>
  <si>
    <t>Peoples Financial Services Corp</t>
  </si>
  <si>
    <t>Perdoceo Education Corp</t>
  </si>
  <si>
    <t>Performance Food Group Co</t>
  </si>
  <si>
    <t>Permian Resources Corp</t>
  </si>
  <si>
    <t>Phibro Animal Health Corp</t>
  </si>
  <si>
    <t>Phinia Inc</t>
  </si>
  <si>
    <t>Photronics Inc</t>
  </si>
  <si>
    <t>Phreesia Inc</t>
  </si>
  <si>
    <t>Pinterest Inc</t>
  </si>
  <si>
    <t>Piper Sandler Cos</t>
  </si>
  <si>
    <t>Planet Fitness Inc</t>
  </si>
  <si>
    <t>Plexus Corp</t>
  </si>
  <si>
    <t>Plumas Bancorp</t>
  </si>
  <si>
    <t>Pool Corp</t>
  </si>
  <si>
    <t>Powell Industries Inc</t>
  </si>
  <si>
    <t>Praxis Precision Medicines Inc</t>
  </si>
  <si>
    <t>Preformed Line Products Co</t>
  </si>
  <si>
    <t>Primis Financial Corp</t>
  </si>
  <si>
    <t>Priority Technology Holdings Inc</t>
  </si>
  <si>
    <t>Privia Health Group Inc</t>
  </si>
  <si>
    <t>Progress Software Corp</t>
  </si>
  <si>
    <t>Protara Therapeutics Inc</t>
  </si>
  <si>
    <t>Prudential Financial Inc</t>
  </si>
  <si>
    <t>Puma Biotechnology Inc</t>
  </si>
  <si>
    <t>Quad/Graphics Inc</t>
  </si>
  <si>
    <t>Q2 Holdings Inc</t>
  </si>
  <si>
    <t>Quanterix Corp</t>
  </si>
  <si>
    <t>Rambus Inc</t>
  </si>
  <si>
    <t>Ramaco Resources Inc</t>
  </si>
  <si>
    <t>Ranger Energy Services Inc</t>
  </si>
  <si>
    <t>Rapid7 Inc</t>
  </si>
  <si>
    <t>Red River Bancshares Inc</t>
  </si>
  <si>
    <t>Red Violet Inc</t>
  </si>
  <si>
    <t>Reddit Inc</t>
  </si>
  <si>
    <t>Redwire Corp</t>
  </si>
  <si>
    <t>Regional Management Corp</t>
  </si>
  <si>
    <t>Remitly Global Inc</t>
  </si>
  <si>
    <t>Repay Holdings Corp</t>
  </si>
  <si>
    <t>Replimune Group Inc</t>
  </si>
  <si>
    <t>Resideo Technologies Inc</t>
  </si>
  <si>
    <t>Revolution Medicines Inc</t>
  </si>
  <si>
    <t>Revolve Group Inc</t>
  </si>
  <si>
    <t>Reynolds Consumer Products Inc</t>
  </si>
  <si>
    <t>Rezolute Inc</t>
  </si>
  <si>
    <t>Riley Exploration Permian Inc</t>
  </si>
  <si>
    <t>Riot Platforms Inc</t>
  </si>
  <si>
    <t>Rocket Pharmaceuticals Inc</t>
  </si>
  <si>
    <t>Rollins Inc</t>
  </si>
  <si>
    <t>Ross Stores Inc</t>
  </si>
  <si>
    <t>Royal Gold Inc</t>
  </si>
  <si>
    <t>Rubrik Inc</t>
  </si>
  <si>
    <t>Rush Street Interactive Inc</t>
  </si>
  <si>
    <t>Ryder System Inc</t>
  </si>
  <si>
    <t>S&amp;T Bancorp Inc</t>
  </si>
  <si>
    <t>Sezzle Inc</t>
  </si>
  <si>
    <t>Safety Insurance Group Inc</t>
  </si>
  <si>
    <t>Saia Inc</t>
  </si>
  <si>
    <t>Sandisk Corp</t>
  </si>
  <si>
    <t>Sanmina Corp</t>
  </si>
  <si>
    <t>Savers Value Village Inc</t>
  </si>
  <si>
    <t>Scholar Rock Holding Corp</t>
  </si>
  <si>
    <t>Select Water Solutions Inc</t>
  </si>
  <si>
    <t>Cartesian Therapeutics Inc</t>
  </si>
  <si>
    <t>Selectquote Inc</t>
  </si>
  <si>
    <t>Shake Shack Inc</t>
  </si>
  <si>
    <t>Shoe Station Group Inc</t>
  </si>
  <si>
    <t>Shoals Technologies Group Inc</t>
  </si>
  <si>
    <t>Shore Bancshares Inc</t>
  </si>
  <si>
    <t>Sight Sciences Inc</t>
  </si>
  <si>
    <t>Simpson Manufacturing Co Inc</t>
  </si>
  <si>
    <t>Sinclair Inc</t>
  </si>
  <si>
    <t>Smith &amp; Wesson Brands Inc</t>
  </si>
  <si>
    <t>Smithfield Foods Inc</t>
  </si>
  <si>
    <t>Snowflake Inc</t>
  </si>
  <si>
    <t>Solstice Advanced Materials Inc</t>
  </si>
  <si>
    <t>Sonos Inc</t>
  </si>
  <si>
    <t>Southern First Bancshares Inc</t>
  </si>
  <si>
    <t>Southern Missouri Bancorp Inc</t>
  </si>
  <si>
    <t>Southwest Airlines Co</t>
  </si>
  <si>
    <t>Southwest Gas Holdings Inc</t>
  </si>
  <si>
    <t>Sprinklr Inc</t>
  </si>
  <si>
    <t>Block Inc</t>
  </si>
  <si>
    <t>Stagwell Inc</t>
  </si>
  <si>
    <t>Stifel Financial Corp</t>
  </si>
  <si>
    <t>Stitch Fix Inc</t>
  </si>
  <si>
    <t>Strategic Education Inc</t>
  </si>
  <si>
    <t>Strattec Security Corp</t>
  </si>
  <si>
    <t>Stride Inc</t>
  </si>
  <si>
    <t>Sturm Ruger &amp; Co Inc</t>
  </si>
  <si>
    <t>Sunrun Inc</t>
  </si>
  <si>
    <t>Super Micro Computer Inc</t>
  </si>
  <si>
    <t>Supernus Pharmaceuticals Inc</t>
  </si>
  <si>
    <t>Sylvamo Corp</t>
  </si>
  <si>
    <t>Symbotic Inc</t>
  </si>
  <si>
    <t>Synopsys Inc</t>
  </si>
  <si>
    <t>Syndax Pharmaceuticals Inc</t>
  </si>
  <si>
    <t>Tactile Systems Technology Inc</t>
  </si>
  <si>
    <t>Take-Two Interactive Software Inc</t>
  </si>
  <si>
    <t>Tandem Diabetes Care Inc</t>
  </si>
  <si>
    <t>Tapestry Inc</t>
  </si>
  <si>
    <t>Target Hospitality Corp</t>
  </si>
  <si>
    <t>Tarsus Pharmaceuticals Inc</t>
  </si>
  <si>
    <t>Telos Corp</t>
  </si>
  <si>
    <t>Tenable Holdings Inc</t>
  </si>
  <si>
    <t>Tenet Healthcare Corp</t>
  </si>
  <si>
    <t>Teradata Corp</t>
  </si>
  <si>
    <t>Terawulf Inc</t>
  </si>
  <si>
    <t>Tesla Inc</t>
  </si>
  <si>
    <t>Tetra Tech Inc</t>
  </si>
  <si>
    <t>Texas Capital Bancshares Inc</t>
  </si>
  <si>
    <t>Texas Instruments Inc</t>
  </si>
  <si>
    <t>Texas Pacific Land Corp</t>
  </si>
  <si>
    <t>3M Co</t>
  </si>
  <si>
    <t>Thryv Holdings Inc</t>
  </si>
  <si>
    <t>Metallus Inc</t>
  </si>
  <si>
    <t>Tiptree Inc</t>
  </si>
  <si>
    <t>Tompkins Financial Corp</t>
  </si>
  <si>
    <t>Tonix Pharmaceuticals Holding Corp</t>
  </si>
  <si>
    <t>Tradeweb Markets Inc</t>
  </si>
  <si>
    <t>Transcat Inc</t>
  </si>
  <si>
    <t>Travere Therapeutics Inc</t>
  </si>
  <si>
    <t>Tredegar Corp</t>
  </si>
  <si>
    <t>Tutor Perini Corp</t>
  </si>
  <si>
    <t>Tyson Foods Inc</t>
  </si>
  <si>
    <t>Ubiquiti Inc</t>
  </si>
  <si>
    <t>Ultra Clean Holdings Inc</t>
  </si>
  <si>
    <t>Unisys Corp</t>
  </si>
  <si>
    <t>United Fire Group Inc</t>
  </si>
  <si>
    <t>United Natural Foods Inc</t>
  </si>
  <si>
    <t>United States Lime &amp; Minerals Inc</t>
  </si>
  <si>
    <t>United Therapeutics Corp</t>
  </si>
  <si>
    <t>Unitil Corp</t>
  </si>
  <si>
    <t>Unity Bancorp Inc</t>
  </si>
  <si>
    <t>Unity Software Inc</t>
  </si>
  <si>
    <t>Universal Display Corp</t>
  </si>
  <si>
    <t>Universal Insurance Holdings Inc</t>
  </si>
  <si>
    <t>Universal Logistics Holdings Inc</t>
  </si>
  <si>
    <t>Univest Financial Corp</t>
  </si>
  <si>
    <t>Upstream Bio Inc</t>
  </si>
  <si>
    <t>Upstart Holdings Inc</t>
  </si>
  <si>
    <t>Urban Outfitters Inc</t>
  </si>
  <si>
    <t>Valero Energy Corp</t>
  </si>
  <si>
    <t>Valvoline Inc</t>
  </si>
  <si>
    <t>Vanda Pharmaceuticals Inc</t>
  </si>
  <si>
    <t>Varex Imaging Corp</t>
  </si>
  <si>
    <t>Varonis Systems Inc</t>
  </si>
  <si>
    <t>V2X Inc</t>
  </si>
  <si>
    <t>Vaxcyte Inc</t>
  </si>
  <si>
    <t>Veeva Systems Inc</t>
  </si>
  <si>
    <t>Verastem Inc</t>
  </si>
  <si>
    <t>Vericel Corp</t>
  </si>
  <si>
    <t>Verra Mobility Corp</t>
  </si>
  <si>
    <t>Vertiv Holdings Co</t>
  </si>
  <si>
    <t>Vertex Inc</t>
  </si>
  <si>
    <t>Viavi Solutions Inc</t>
  </si>
  <si>
    <t>Vicor Corp</t>
  </si>
  <si>
    <t>Vir Biotechnology Inc</t>
  </si>
  <si>
    <t>Viridian Therapeutics Inc</t>
  </si>
  <si>
    <t>Virtu Financial Inc</t>
  </si>
  <si>
    <t>Virtus Investment Partners Inc</t>
  </si>
  <si>
    <t>Vishay Intertechnology Inc</t>
  </si>
  <si>
    <t>Vishay Precision Group Inc</t>
  </si>
  <si>
    <t>Visteon Corp</t>
  </si>
  <si>
    <t>W&amp;T Offshore Inc</t>
  </si>
  <si>
    <t>Walker &amp; Dunlop Inc</t>
  </si>
  <si>
    <t>Warner Music Group Corp</t>
  </si>
  <si>
    <t>Washington Trust Bancorp Inc</t>
  </si>
  <si>
    <t>Watsco Inc</t>
  </si>
  <si>
    <t>Wayfair Inc</t>
  </si>
  <si>
    <t>Waystar Holding Corp</t>
  </si>
  <si>
    <t>Wells Fargo &amp; Co</t>
  </si>
  <si>
    <t>Werner Enterprises Inc</t>
  </si>
  <si>
    <t>Western Alliance Bancorp</t>
  </si>
  <si>
    <t>Western Digital Corp</t>
  </si>
  <si>
    <t>Westlake Corp</t>
  </si>
  <si>
    <t>Whirlpool Corp</t>
  </si>
  <si>
    <t>John Wiley &amp; Sons Inc</t>
  </si>
  <si>
    <t>Willdan Group Inc</t>
  </si>
  <si>
    <t>Winnebago Industries Inc</t>
  </si>
  <si>
    <t>Wolfspeed Inc</t>
  </si>
  <si>
    <t>Workiva Inc</t>
  </si>
  <si>
    <t>World Kinect Corp</t>
  </si>
  <si>
    <t>Wyndham Hotels &amp; Resorts Inc</t>
  </si>
  <si>
    <t>Xcel Energy Inc</t>
  </si>
  <si>
    <t>Xencor Inc</t>
  </si>
  <si>
    <t>Xeris Biopharma Holdings Inc</t>
  </si>
  <si>
    <t>Yelp Inc</t>
  </si>
  <si>
    <t>Yext Inc</t>
  </si>
  <si>
    <t>Zeta Global Holdings Corp</t>
  </si>
  <si>
    <t>Zscaler Inc</t>
  </si>
  <si>
    <t>Zoom Communications Inc</t>
  </si>
  <si>
    <t>Zumiez Inc</t>
  </si>
  <si>
    <t>Allstate Corp</t>
  </si>
  <si>
    <t>American Financial Group Inc</t>
  </si>
  <si>
    <t>Bancorp Inc</t>
  </si>
  <si>
    <t>Brunswick Corp</t>
  </si>
  <si>
    <t>Charles Schwab Corp</t>
  </si>
  <si>
    <t>Cheesecake Factory Inc</t>
  </si>
  <si>
    <t>Coca-Cola Co</t>
  </si>
  <si>
    <t>Commerce Bancshares Inc</t>
  </si>
  <si>
    <t>Endeavour Group Ltd</t>
  </si>
  <si>
    <t>Ensign Group Inc</t>
  </si>
  <si>
    <t>First Community Corp</t>
  </si>
  <si>
    <t>Fuji Corp</t>
  </si>
  <si>
    <t>Gap Inc</t>
  </si>
  <si>
    <t>Goldman Sachs Group Inc</t>
  </si>
  <si>
    <t>Gunma Bank Ltd</t>
  </si>
  <si>
    <t>Hanover Insurance Group Inc</t>
  </si>
  <si>
    <t>Hartford Insurance Group Inc</t>
  </si>
  <si>
    <t>Hershey Co</t>
  </si>
  <si>
    <t>Home Depot Inc</t>
  </si>
  <si>
    <t>Horizon Bancorp Inc</t>
  </si>
  <si>
    <t>Huntington Bancshares Inc</t>
  </si>
  <si>
    <t>Hyakujushi Bank Ltd</t>
  </si>
  <si>
    <t xml:space="preserve">Ivanhoe Electric Inc </t>
  </si>
  <si>
    <t>Kearny Financial Corp</t>
  </si>
  <si>
    <t>Kraft Heinz Co</t>
  </si>
  <si>
    <t>Lottery Corp Ltd</t>
  </si>
  <si>
    <t>Lovesac Co</t>
  </si>
  <si>
    <t>Manitowoc Co Inc</t>
  </si>
  <si>
    <t>Morinaga &amp; Co Ltd</t>
  </si>
  <si>
    <t>Mosaic Co</t>
  </si>
  <si>
    <t>Musashino Bank Ltd</t>
  </si>
  <si>
    <t>Nanto Bank Ltd</t>
  </si>
  <si>
    <t>New York Times Co</t>
  </si>
  <si>
    <t>Nifco Inc</t>
  </si>
  <si>
    <t>Nisshin Oillio Group Ltd</t>
  </si>
  <si>
    <t>Peoples Bancorp Inc</t>
  </si>
  <si>
    <t>Procter &amp; Gamble Co</t>
  </si>
  <si>
    <t>Progressive Corp</t>
  </si>
  <si>
    <t>Republic Bancorp Inc</t>
  </si>
  <si>
    <t>Schrodinger Inc</t>
  </si>
  <si>
    <t>Scotts Miracle-Gro Co</t>
  </si>
  <si>
    <t>Sharp Corp</t>
  </si>
  <si>
    <t>Sherwin-Williams Co</t>
  </si>
  <si>
    <t>Simply Good Foods Co</t>
  </si>
  <si>
    <t>Southern Co</t>
  </si>
  <si>
    <t>St Joe Co</t>
  </si>
  <si>
    <t>Sumitomo Warehouse Co Ltd</t>
  </si>
  <si>
    <t>Suzuken Co Ltd</t>
  </si>
  <si>
    <t>Timken Co</t>
  </si>
  <si>
    <t>Toho Co Ltd</t>
  </si>
  <si>
    <t>Toro Co</t>
  </si>
  <si>
    <t>Toronto-Dominion Bank</t>
  </si>
  <si>
    <t>Towne Bank</t>
  </si>
  <si>
    <t>Travelers Cos Inc</t>
  </si>
  <si>
    <t>United Bankshares Inc</t>
  </si>
  <si>
    <t>Xylem Inc</t>
  </si>
  <si>
    <t>Yokohama Rubber Co Ltd</t>
  </si>
  <si>
    <t>York Water Co</t>
  </si>
  <si>
    <t>1St Source Corp</t>
  </si>
  <si>
    <t>8X8 Inc</t>
  </si>
  <si>
    <t>A2A Spa</t>
  </si>
  <si>
    <t>Abb Ltd</t>
  </si>
  <si>
    <t>Abm Industries Inc</t>
  </si>
  <si>
    <t>Academedia Ab</t>
  </si>
  <si>
    <t>Accelleron Industries Ag</t>
  </si>
  <si>
    <t>Accenture Plc</t>
  </si>
  <si>
    <t>Acciona Sa</t>
  </si>
  <si>
    <t>Acco Brands Corp</t>
  </si>
  <si>
    <t>Accor Sa</t>
  </si>
  <si>
    <t>Acea Spa</t>
  </si>
  <si>
    <t>Acerinox Sa</t>
  </si>
  <si>
    <t>Aci Worldwide Inc</t>
  </si>
  <si>
    <t>Acnb Corp</t>
  </si>
  <si>
    <t>Acs Actividades De Construccion Y Servicios Sa</t>
  </si>
  <si>
    <t>Adapthealth Corp</t>
  </si>
  <si>
    <t>Adc Therapeutics Sa</t>
  </si>
  <si>
    <t>Adecco Group Ag</t>
  </si>
  <si>
    <t>Adeka Corp</t>
  </si>
  <si>
    <t>Adidas Ag</t>
  </si>
  <si>
    <t>Adient Plc</t>
  </si>
  <si>
    <t>Adma Biologics Inc</t>
  </si>
  <si>
    <t>Admiral Group Plc</t>
  </si>
  <si>
    <t>Adt Inc</t>
  </si>
  <si>
    <t>Adtran Holdings Inc</t>
  </si>
  <si>
    <t>Advansix Inc</t>
  </si>
  <si>
    <t>Aecom</t>
  </si>
  <si>
    <t>Aena Sme Sa</t>
  </si>
  <si>
    <t>Aercap Holdings Nv</t>
  </si>
  <si>
    <t>Aersale Corp</t>
  </si>
  <si>
    <t>Agco Corp</t>
  </si>
  <si>
    <t>Ageas Sa/Nv</t>
  </si>
  <si>
    <t>Aib Group Plc</t>
  </si>
  <si>
    <t>Air France-Klm</t>
  </si>
  <si>
    <t>Air Liquide Sa</t>
  </si>
  <si>
    <t>Airtel Africa Plc</t>
  </si>
  <si>
    <t>Aixtron Se</t>
  </si>
  <si>
    <t>Aj Bell Plc</t>
  </si>
  <si>
    <t>Aker Solutions Asa</t>
  </si>
  <si>
    <t>Akzo Nobel Nv</t>
  </si>
  <si>
    <t>Alarm.Com Holdings Inc</t>
  </si>
  <si>
    <t>Alcon Ag</t>
  </si>
  <si>
    <t>Allegion Plc</t>
  </si>
  <si>
    <t>Allianz Se</t>
  </si>
  <si>
    <t>Allreal Holding Ag</t>
  </si>
  <si>
    <t>Alpek Sab De Cv</t>
  </si>
  <si>
    <t>Als Ltd</t>
  </si>
  <si>
    <t>Alsea Sab De Cv</t>
  </si>
  <si>
    <t>Also Holding Ag</t>
  </si>
  <si>
    <t>Alsok Co Ltd</t>
  </si>
  <si>
    <t>Alstom Sa</t>
  </si>
  <si>
    <t>Altagas Ltd</t>
  </si>
  <si>
    <t>Alten Sa</t>
  </si>
  <si>
    <t>Amazon.Com Inc</t>
  </si>
  <si>
    <t>Amc Global Media Inc</t>
  </si>
  <si>
    <t>America Movil Sab De Cv</t>
  </si>
  <si>
    <t>Amerisafe Inc</t>
  </si>
  <si>
    <t>Amg Critical Materials Nv</t>
  </si>
  <si>
    <t>Amn Healthcare Services Inc</t>
  </si>
  <si>
    <t>Ams-Osram Ag</t>
  </si>
  <si>
    <t>Ana Holdings Inc</t>
  </si>
  <si>
    <t>Andritz Ag</t>
  </si>
  <si>
    <t>Angiodynamics Inc</t>
  </si>
  <si>
    <t>Anheuser-Busch Inbev Sa/Nv</t>
  </si>
  <si>
    <t>Anz Group Holdings Ltd</t>
  </si>
  <si>
    <t>Aon Plc</t>
  </si>
  <si>
    <t>Aperam Sa</t>
  </si>
  <si>
    <t>Aq Group Ab</t>
  </si>
  <si>
    <t>Arca Continental Sab De Cv</t>
  </si>
  <si>
    <t>Arcbest Corp</t>
  </si>
  <si>
    <t>Aroundtown Sa</t>
  </si>
  <si>
    <t>Askul Corp</t>
  </si>
  <si>
    <t>Asm International Nv</t>
  </si>
  <si>
    <t>Asml Holding Nv</t>
  </si>
  <si>
    <t>At&amp;T Inc</t>
  </si>
  <si>
    <t>Atalaya Mining Copper Sa</t>
  </si>
  <si>
    <t>Atea Asa</t>
  </si>
  <si>
    <t>Ati Inc</t>
  </si>
  <si>
    <t>Atoss Software Se</t>
  </si>
  <si>
    <t>Atrium Ljungberg Ab</t>
  </si>
  <si>
    <t>Atyr Pharma Inc</t>
  </si>
  <si>
    <t>Aumovio Se</t>
  </si>
  <si>
    <t>Aurubis Ag</t>
  </si>
  <si>
    <t>Autonation Inc</t>
  </si>
  <si>
    <t>Autoneum Holding Ag</t>
  </si>
  <si>
    <t>Autotrader Group Plc</t>
  </si>
  <si>
    <t>Autozone Inc</t>
  </si>
  <si>
    <t>Avepoint Inc</t>
  </si>
  <si>
    <t>Avio Spa</t>
  </si>
  <si>
    <t>Avolta Ag</t>
  </si>
  <si>
    <t>Axa Sa</t>
  </si>
  <si>
    <t>Axfood Ab</t>
  </si>
  <si>
    <t>Axt Inc</t>
  </si>
  <si>
    <t>Az-Com Maruwa Holdings Inc</t>
  </si>
  <si>
    <t>Azimut Holding Spa</t>
  </si>
  <si>
    <t>Balfour Beatty Plc</t>
  </si>
  <si>
    <t>Banca Generali Spa</t>
  </si>
  <si>
    <t>Banca Mediolanum Spa</t>
  </si>
  <si>
    <t>Banco Bilbao Vizcaya Argentaria Sa</t>
  </si>
  <si>
    <t>Banco Bpm Spa</t>
  </si>
  <si>
    <t>Banco Comercial Portugues Sa</t>
  </si>
  <si>
    <t>Banco De Sabadell Sa</t>
  </si>
  <si>
    <t>Banco Di Desio E Della Brianza Spa</t>
  </si>
  <si>
    <t>Bank Of America Corp</t>
  </si>
  <si>
    <t>Bank Of Guiyang Co Ltd</t>
  </si>
  <si>
    <t>Bank Of Hangzhou Co Ltd</t>
  </si>
  <si>
    <t>Bank Of Hawaii Corp</t>
  </si>
  <si>
    <t>Bank Of Jiangsu Co Ltd</t>
  </si>
  <si>
    <t>Bank Of Marin Bancorp</t>
  </si>
  <si>
    <t>Bank Of Montreal</t>
  </si>
  <si>
    <t>Bank Of New York Mellon Corp</t>
  </si>
  <si>
    <t>Bank Ozk</t>
  </si>
  <si>
    <t>Barclays Plc</t>
  </si>
  <si>
    <t>Barco Nv</t>
  </si>
  <si>
    <t>Barry Callebaut Ag</t>
  </si>
  <si>
    <t>Basf Se</t>
  </si>
  <si>
    <t>Bawag Group Ag</t>
  </si>
  <si>
    <t>Baycurrent Inc</t>
  </si>
  <si>
    <t>Bce Inc</t>
  </si>
  <si>
    <t>Be Semiconductor Industries Nv</t>
  </si>
  <si>
    <t>Beazer Homes Usa Inc</t>
  </si>
  <si>
    <t>Beazley Plc</t>
  </si>
  <si>
    <t>Bechtle Ag</t>
  </si>
  <si>
    <t>Befesa Sa</t>
  </si>
  <si>
    <t>Bekaert Sa</t>
  </si>
  <si>
    <t>Bellring Brands Inc</t>
  </si>
  <si>
    <t>Bellway Plc</t>
  </si>
  <si>
    <t>Betsson Ab</t>
  </si>
  <si>
    <t>Bff Bank Spa</t>
  </si>
  <si>
    <t>Bgc Group Inc</t>
  </si>
  <si>
    <t>Bilfinger Se</t>
  </si>
  <si>
    <t>Bilia Ab</t>
  </si>
  <si>
    <t>Bill Holdings Inc</t>
  </si>
  <si>
    <t>Billerud Ab</t>
  </si>
  <si>
    <t>Biocryst Pharmaceuticals Inc</t>
  </si>
  <si>
    <t>Biogaia Ab</t>
  </si>
  <si>
    <t>Biomarin Pharmaceutical Inc</t>
  </si>
  <si>
    <t>Biomerieux</t>
  </si>
  <si>
    <t>Biprogy Inc</t>
  </si>
  <si>
    <t>Bj'S Wholesale Club Holdings Inc</t>
  </si>
  <si>
    <t>Bkv Corp</t>
  </si>
  <si>
    <t>Bkw Ag</t>
  </si>
  <si>
    <t>Blacksky Technology Inc</t>
  </si>
  <si>
    <t>Bluelinx Holdings Inc</t>
  </si>
  <si>
    <t>Bnp Paribas Sa</t>
  </si>
  <si>
    <t>Bodycote Plc</t>
  </si>
  <si>
    <t>Bok Financial Corp</t>
  </si>
  <si>
    <t>Boliden Ab</t>
  </si>
  <si>
    <t>Bonesupport Holding Ab</t>
  </si>
  <si>
    <t>Boozt Ab</t>
  </si>
  <si>
    <t>Borgwarner Inc</t>
  </si>
  <si>
    <t>Bouygues Sa</t>
  </si>
  <si>
    <t>Bravida Holding Ab</t>
  </si>
  <si>
    <t>British Land Co Plc</t>
  </si>
  <si>
    <t>Brunello Cucinelli Spa</t>
  </si>
  <si>
    <t>Bt Group Plc</t>
  </si>
  <si>
    <t>Bucher Industries Ag</t>
  </si>
  <si>
    <t>Burckhardt Compression Holding Ag</t>
  </si>
  <si>
    <t>Burkhalter Holding Ag</t>
  </si>
  <si>
    <t>Buzzi Spa</t>
  </si>
  <si>
    <t>Bw Lpg Ltd</t>
  </si>
  <si>
    <t>Bwx Technologies Inc</t>
  </si>
  <si>
    <t>Caixabank Sa</t>
  </si>
  <si>
    <t>Camurus Ab</t>
  </si>
  <si>
    <t>Canadian Imperial Bank Of Commerce</t>
  </si>
  <si>
    <t>Cancom Se</t>
  </si>
  <si>
    <t>Carel Industries Spa</t>
  </si>
  <si>
    <t>Carmax Inc</t>
  </si>
  <si>
    <t>Casey'S General Stores Inc</t>
  </si>
  <si>
    <t>Cbiz Inc</t>
  </si>
  <si>
    <t>Cbre Group Inc</t>
  </si>
  <si>
    <t>Ccl Industries Inc</t>
  </si>
  <si>
    <t>Cdw Corp</t>
  </si>
  <si>
    <t>Ceco Environmental Corp</t>
  </si>
  <si>
    <t>Cembre Spa</t>
  </si>
  <si>
    <t>Cementir Holding Nv</t>
  </si>
  <si>
    <t>Cf Industries Holdings Inc</t>
  </si>
  <si>
    <t>Ch Robinson Worldwide Inc</t>
  </si>
  <si>
    <t>China Citic Bank Corp Ltd</t>
  </si>
  <si>
    <t>Choiceone Financial Services Inc</t>
  </si>
  <si>
    <t>Cie Financiere Tradition Sa</t>
  </si>
  <si>
    <t>Citic Securities Co Ltd</t>
  </si>
  <si>
    <t>Clariane Se</t>
  </si>
  <si>
    <t>Close Brothers Group Plc</t>
  </si>
  <si>
    <t>Cmb Tech Nv</t>
  </si>
  <si>
    <t>Cmoc Group Ltd</t>
  </si>
  <si>
    <t>Cna Financial Corp</t>
  </si>
  <si>
    <t>Cnb Financial Corp</t>
  </si>
  <si>
    <t>Cno Financial Group Inc</t>
  </si>
  <si>
    <t>Coca-Cola Hbc Ag</t>
  </si>
  <si>
    <t>Comet Holding Ag</t>
  </si>
  <si>
    <t>Comfort Systems Usa Inc</t>
  </si>
  <si>
    <t>Commerce.Com Inc</t>
  </si>
  <si>
    <t>Commerzbank Ag</t>
  </si>
  <si>
    <t>Commonwealth Bank Of Australia</t>
  </si>
  <si>
    <t>Computacenter Plc</t>
  </si>
  <si>
    <t>Comsys Holdings Corp</t>
  </si>
  <si>
    <t>Connectone Bancorp Inc</t>
  </si>
  <si>
    <t>Constellium Se</t>
  </si>
  <si>
    <t>Construcciones Y Auxiliar De Ferrocarriles Sa</t>
  </si>
  <si>
    <t>Continental Ag</t>
  </si>
  <si>
    <t>Controladora Axtel Sab De Cv</t>
  </si>
  <si>
    <t>Corbion Nv</t>
  </si>
  <si>
    <t>Corem Property Group Ab</t>
  </si>
  <si>
    <t>Coreweave Inc</t>
  </si>
  <si>
    <t>Corvel Corp</t>
  </si>
  <si>
    <t>Costar Group Inc</t>
  </si>
  <si>
    <t>Covivio Sa</t>
  </si>
  <si>
    <t>Cra International Inc</t>
  </si>
  <si>
    <t>Create Sd Holdings Co Ltd</t>
  </si>
  <si>
    <t>Credito Emiliano Spa</t>
  </si>
  <si>
    <t>Crispr Therapeutics Ag</t>
  </si>
  <si>
    <t>Croda International Plc</t>
  </si>
  <si>
    <t>Cryoport Inc</t>
  </si>
  <si>
    <t>Cs Disco Inc</t>
  </si>
  <si>
    <t>Cts Corp</t>
  </si>
  <si>
    <t>Ctt-Correios De Portugal Sa</t>
  </si>
  <si>
    <t>Curiositystream Inc</t>
  </si>
  <si>
    <t>Currys Plc</t>
  </si>
  <si>
    <t>Cyberagent Inc</t>
  </si>
  <si>
    <t>Cytomx Therapeutics Inc</t>
  </si>
  <si>
    <t>Daiwa House Reit Investment Corp</t>
  </si>
  <si>
    <t>D'Amico International Shipping Sa</t>
  </si>
  <si>
    <t>Danieli &amp; C Officine Meccaniche Spa</t>
  </si>
  <si>
    <t>Dassault Aviation Sa</t>
  </si>
  <si>
    <t>Davita Inc</t>
  </si>
  <si>
    <t>Delek Us Holdings Inc</t>
  </si>
  <si>
    <t>Dentsply Sirona Inc</t>
  </si>
  <si>
    <t>Derichebourg Sa</t>
  </si>
  <si>
    <t>Deutsche Bank Ag</t>
  </si>
  <si>
    <t>Deutsche Post Ag</t>
  </si>
  <si>
    <t>Deutsche Telekom Ag</t>
  </si>
  <si>
    <t>Dillard'S Inc</t>
  </si>
  <si>
    <t>Dios Fastigheter Ab</t>
  </si>
  <si>
    <t>Discoverie Group Plc</t>
  </si>
  <si>
    <t>Dksh Holding Ag</t>
  </si>
  <si>
    <t>Dmg Mori Co Ltd</t>
  </si>
  <si>
    <t>Dnb Bank Asa</t>
  </si>
  <si>
    <t>Dno Asa</t>
  </si>
  <si>
    <t>Dof Group Asa</t>
  </si>
  <si>
    <t>Dometic Group Ab</t>
  </si>
  <si>
    <t>Domino'S Pizza Inc</t>
  </si>
  <si>
    <t>Doubleverify Holdings Inc</t>
  </si>
  <si>
    <t>Draftkings Inc</t>
  </si>
  <si>
    <t>Dts Corp</t>
  </si>
  <si>
    <t>Duerr Ag</t>
  </si>
  <si>
    <t>Dunelm Group Plc</t>
  </si>
  <si>
    <t>Dxc Technology Co</t>
  </si>
  <si>
    <t>Dxp Enterprises Inc</t>
  </si>
  <si>
    <t>Dydo Group Holdings Inc</t>
  </si>
  <si>
    <t>E.On Se</t>
  </si>
  <si>
    <t>Ebay Inc</t>
  </si>
  <si>
    <t>Edp Sa</t>
  </si>
  <si>
    <t>Edreams Odigeo Sa</t>
  </si>
  <si>
    <t>Efg International Ag</t>
  </si>
  <si>
    <t>Eiffage Sa</t>
  </si>
  <si>
    <t>Elecnor Sa</t>
  </si>
  <si>
    <t>Elekta Ab</t>
  </si>
  <si>
    <t>Elf Beauty Inc</t>
  </si>
  <si>
    <t>Elis Sa</t>
  </si>
  <si>
    <t>Elmos Semiconductor Se</t>
  </si>
  <si>
    <t>Embla Medical Hf</t>
  </si>
  <si>
    <t>Embracer Group Ab</t>
  </si>
  <si>
    <t>Emcor Group Inc</t>
  </si>
  <si>
    <t>Emergent Biosolutions Inc</t>
  </si>
  <si>
    <t>Ems-Chemie Holding Ag</t>
  </si>
  <si>
    <t>Enagas Sa</t>
  </si>
  <si>
    <t>Enav Spa</t>
  </si>
  <si>
    <t>Endeavour Mining Plc</t>
  </si>
  <si>
    <t>Endesa Sa</t>
  </si>
  <si>
    <t>Enel Spa</t>
  </si>
  <si>
    <t>Energy Services Of America Corp</t>
  </si>
  <si>
    <t>Enersys</t>
  </si>
  <si>
    <t>Eni Spa</t>
  </si>
  <si>
    <t>Equinor Asa</t>
  </si>
  <si>
    <t>Equity Lifestyle Properties Inc</t>
  </si>
  <si>
    <t>Essilorluxottica Sa</t>
  </si>
  <si>
    <t>Essity Ab</t>
  </si>
  <si>
    <t>Etablissements Maurel Et Prom Sa</t>
  </si>
  <si>
    <t>Eutelsat Communications Saca</t>
  </si>
  <si>
    <t>Evolution Ab</t>
  </si>
  <si>
    <t>Evonik Industries Ag</t>
  </si>
  <si>
    <t>Exosens Sas</t>
  </si>
  <si>
    <t>Expeditors International Of Washington Inc</t>
  </si>
  <si>
    <t>Factset Research Systems Inc</t>
  </si>
  <si>
    <t>Fb Bancorp Inc</t>
  </si>
  <si>
    <t>Fcc Co Ltd</t>
  </si>
  <si>
    <t>Fedex Corp</t>
  </si>
  <si>
    <t>Fielmann Group Ag</t>
  </si>
  <si>
    <t>First Bank/Hamilton Nj</t>
  </si>
  <si>
    <t>Firstgroup Plc</t>
  </si>
  <si>
    <t>Flatexdegiro Se</t>
  </si>
  <si>
    <t>Flutter Entertainment Plc</t>
  </si>
  <si>
    <t>Fmc Corp</t>
  </si>
  <si>
    <t>Fnb Corp</t>
  </si>
  <si>
    <t>Fomento Economico Mexicano Sab De Cv</t>
  </si>
  <si>
    <t>Formfactor Inc</t>
  </si>
  <si>
    <t>Fp Corp</t>
  </si>
  <si>
    <t>Friedrich Vorwerk Group Se</t>
  </si>
  <si>
    <t>Fugro Nv</t>
  </si>
  <si>
    <t>Future Plc</t>
  </si>
  <si>
    <t>Fvcbankcorp Inc</t>
  </si>
  <si>
    <t>Galderma Group Ag</t>
  </si>
  <si>
    <t>Games Workshop Group Plc</t>
  </si>
  <si>
    <t>Gaming And Leisure Properties Inc</t>
  </si>
  <si>
    <t>Gaztransport Et Technigaz Sa</t>
  </si>
  <si>
    <t>Gcm Grosvenor Inc</t>
  </si>
  <si>
    <t>Ge Healthcare Technologies Inc</t>
  </si>
  <si>
    <t>Ge Vernova Inc</t>
  </si>
  <si>
    <t>Gea Group Ag</t>
  </si>
  <si>
    <t>Geberit Ag</t>
  </si>
  <si>
    <t>Genedx Holdings Corp</t>
  </si>
  <si>
    <t>Georg Fischer Ag</t>
  </si>
  <si>
    <t>Georgia Capital Plc</t>
  </si>
  <si>
    <t>Gestamp Automocion Sa</t>
  </si>
  <si>
    <t>Gjensidige Forsikring Asa</t>
  </si>
  <si>
    <t>Globant Sa</t>
  </si>
  <si>
    <t>Glp J-Reit</t>
  </si>
  <si>
    <t>Gmo Financial Holdings Inc</t>
  </si>
  <si>
    <t>Gmo Internet Group Inc</t>
  </si>
  <si>
    <t>Godaddy Inc</t>
  </si>
  <si>
    <t>Goodrx Holdings Inc</t>
  </si>
  <si>
    <t>Gpt Group</t>
  </si>
  <si>
    <t>Granges Ab</t>
  </si>
  <si>
    <t>Gree Electric Appliances Inc Of Zhuhai</t>
  </si>
  <si>
    <t>Grupo Financiero Banorte Sab De Cv</t>
  </si>
  <si>
    <t>Grupo Financiero Inbursa Sab De Cv</t>
  </si>
  <si>
    <t>Grupo Televisa Sab</t>
  </si>
  <si>
    <t>Gs Yuasa Corp</t>
  </si>
  <si>
    <t>Gsk Plc</t>
  </si>
  <si>
    <t>Gungho Online Entertainment Inc</t>
  </si>
  <si>
    <t>Hakuhodo Dy Holdings Inc</t>
  </si>
  <si>
    <t>Hamamatsu Photonics Kk</t>
  </si>
  <si>
    <t>Hannover Rueck Se</t>
  </si>
  <si>
    <t>Harbour Energy Plc</t>
  </si>
  <si>
    <t>Hca Healthcare Inc</t>
  </si>
  <si>
    <t>Hci Group Inc</t>
  </si>
  <si>
    <t>Healthstream Inc</t>
  </si>
  <si>
    <t>Henkel Ag &amp; Co Kgaa</t>
  </si>
  <si>
    <t>Hera Spa</t>
  </si>
  <si>
    <t>Hermes International Sca</t>
  </si>
  <si>
    <t>Hiag Immobilien Holding Ag</t>
  </si>
  <si>
    <t>Highpeak Energy Inc</t>
  </si>
  <si>
    <t>Hioki Ee Corp</t>
  </si>
  <si>
    <t>Hochschild Mining Plc</t>
  </si>
  <si>
    <t>Hoegh Autoliners Asa</t>
  </si>
  <si>
    <t>Hoist Finance Ab</t>
  </si>
  <si>
    <t>Home Bancshares Inc</t>
  </si>
  <si>
    <t>Hometrust Bancshares Inc</t>
  </si>
  <si>
    <t>Hornbach Holding Ag &amp; Co Kgaa</t>
  </si>
  <si>
    <t>Howden Joinery Group Plc</t>
  </si>
  <si>
    <t>Hp Inc</t>
  </si>
  <si>
    <t>Huber + Suhner Ag</t>
  </si>
  <si>
    <t>Hubspot Inc</t>
  </si>
  <si>
    <t>Hufvudstaden Ab</t>
  </si>
  <si>
    <t>Iberdrola Sa</t>
  </si>
  <si>
    <t>Icf International Inc</t>
  </si>
  <si>
    <t>Icg Plc</t>
  </si>
  <si>
    <t>Idacorp Inc</t>
  </si>
  <si>
    <t>Ies Holdings Inc</t>
  </si>
  <si>
    <t>Ig Group Holdings Plc</t>
  </si>
  <si>
    <t>Igm Financial Inc</t>
  </si>
  <si>
    <t>Imi Plc</t>
  </si>
  <si>
    <t>Implenia Ag</t>
  </si>
  <si>
    <t>Indra Sistemas Sa</t>
  </si>
  <si>
    <t>Industria De Diseno Textil Sa</t>
  </si>
  <si>
    <t>Industrial &amp; Commercial Bank Of China Ltd</t>
  </si>
  <si>
    <t>Industrivarden Ab</t>
  </si>
  <si>
    <t>Inficon Holding Ag</t>
  </si>
  <si>
    <t>Infroneer Holdings Inc</t>
  </si>
  <si>
    <t>Instalco Ab</t>
  </si>
  <si>
    <t>Intea Fastigheter Ab</t>
  </si>
  <si>
    <t>Integrafin Holdings Plc</t>
  </si>
  <si>
    <t>International Consolidated Airlines Group Sa</t>
  </si>
  <si>
    <t>Intershop Holding Ag</t>
  </si>
  <si>
    <t>Intesa Sanpaolo Spa</t>
  </si>
  <si>
    <t>Investec Plc</t>
  </si>
  <si>
    <t>Investor Ab</t>
  </si>
  <si>
    <t>Ip Group Plc</t>
  </si>
  <si>
    <t>Ipsen Sa</t>
  </si>
  <si>
    <t>Ipsos Sa</t>
  </si>
  <si>
    <t>Iqvia Holdings Inc</t>
  </si>
  <si>
    <t>Iradimed Corp</t>
  </si>
  <si>
    <t>Iren Spa</t>
  </si>
  <si>
    <t>Italgas Spa</t>
  </si>
  <si>
    <t>Itochu Corp</t>
  </si>
  <si>
    <t>James Hardie Industries Plc</t>
  </si>
  <si>
    <t>Jb Hi-Fi Ltd</t>
  </si>
  <si>
    <t>Jb Hunt Transport Services Inc</t>
  </si>
  <si>
    <t>Jcdecaux Se</t>
  </si>
  <si>
    <t>Jeld-Wen Holding Inc</t>
  </si>
  <si>
    <t>Jenoptik Ag</t>
  </si>
  <si>
    <t>Jeronimo Martins Sgps Sa</t>
  </si>
  <si>
    <t>Jet2 Plc</t>
  </si>
  <si>
    <t>Jetblue Airways Corp</t>
  </si>
  <si>
    <t>Jfe Holdings Inc</t>
  </si>
  <si>
    <t>Jgc Holdings Corp</t>
  </si>
  <si>
    <t>Johnson Controls International Plc</t>
  </si>
  <si>
    <t>Jpmorgan Chase &amp; Co</t>
  </si>
  <si>
    <t>Jtekt Corp</t>
  </si>
  <si>
    <t>Jungfraubahn Holding Ag</t>
  </si>
  <si>
    <t>Jupiter Fund Management Plc</t>
  </si>
  <si>
    <t>K+S Ag</t>
  </si>
  <si>
    <t>Kardex Holding Ag</t>
  </si>
  <si>
    <t>Kaufman &amp; Broad Sa</t>
  </si>
  <si>
    <t>Kddi Corp</t>
  </si>
  <si>
    <t>Kdx Realty Investment Corp</t>
  </si>
  <si>
    <t>Keller Group Plc</t>
  </si>
  <si>
    <t>Kier Group Plc</t>
  </si>
  <si>
    <t>Kindercare Learning Cos Inc</t>
  </si>
  <si>
    <t>Kingfisher Plc</t>
  </si>
  <si>
    <t>Kion Group Ag</t>
  </si>
  <si>
    <t>Kitron Asa</t>
  </si>
  <si>
    <t>Kla Corp</t>
  </si>
  <si>
    <t>Klepierre Sa</t>
  </si>
  <si>
    <t>Knorr-Bremse Ag</t>
  </si>
  <si>
    <t>Kohl'S Corp</t>
  </si>
  <si>
    <t>Kongsberg Gruppen Asa</t>
  </si>
  <si>
    <t>Koninklijke Ahold Delhaize Nv</t>
  </si>
  <si>
    <t>Koninklijke Kpn Nv</t>
  </si>
  <si>
    <t>Koninklijke Vopak Nv</t>
  </si>
  <si>
    <t>Krones Ag</t>
  </si>
  <si>
    <t>Kuehne + Nagel International Ag</t>
  </si>
  <si>
    <t>Kyb Corp</t>
  </si>
  <si>
    <t>L E Lundbergforetagen Ab</t>
  </si>
  <si>
    <t>Laboratorios Farmaceuticos Rovi Sa</t>
  </si>
  <si>
    <t>Leg Immobilien Se</t>
  </si>
  <si>
    <t>Legalzoom.Com Inc</t>
  </si>
  <si>
    <t>Lendingtree Inc</t>
  </si>
  <si>
    <t>Leonardo Drs Inc</t>
  </si>
  <si>
    <t>Leonardo Spa</t>
  </si>
  <si>
    <t>Linea Directa Aseguradora Sa Cia De Seguros Y Reaseguros</t>
  </si>
  <si>
    <t>Lion Finance Group Plc</t>
  </si>
  <si>
    <t>Lloyds Banking Group Plc</t>
  </si>
  <si>
    <t>Logista Integral Sa</t>
  </si>
  <si>
    <t>Logitech International Sa</t>
  </si>
  <si>
    <t>Lonza Group Ag</t>
  </si>
  <si>
    <t>Loomis Ab</t>
  </si>
  <si>
    <t>L'Oreal Sa</t>
  </si>
  <si>
    <t>Lotus Bakeries Nv</t>
  </si>
  <si>
    <t>Lu-Ve Spa</t>
  </si>
  <si>
    <t>Luxfer Holdings Plc</t>
  </si>
  <si>
    <t>Ly Corp</t>
  </si>
  <si>
    <t>Lyondellbasell Industries Nv</t>
  </si>
  <si>
    <t>M&amp;G Plc</t>
  </si>
  <si>
    <t>Macom Technology Solutions Holdings Inc</t>
  </si>
  <si>
    <t>Maire Spa</t>
  </si>
  <si>
    <t>Mapfre Sa</t>
  </si>
  <si>
    <t>Mara Holdings Inc</t>
  </si>
  <si>
    <t>Marketaxess Holdings Inc</t>
  </si>
  <si>
    <t>Marks &amp; Spencer Group Plc</t>
  </si>
  <si>
    <t>Marsh &amp; Mclennan Cos Inc</t>
  </si>
  <si>
    <t>Matsukiyococokara &amp; Co</t>
  </si>
  <si>
    <t>Maxlinear Inc</t>
  </si>
  <si>
    <t>Mbia Inc</t>
  </si>
  <si>
    <t>Mccormick &amp; Co Inc</t>
  </si>
  <si>
    <t>Mcdonald'S Holdings Co Japan Ltd</t>
  </si>
  <si>
    <t>Mckesson Corp</t>
  </si>
  <si>
    <t>Medacta Group Sa</t>
  </si>
  <si>
    <t>Mediaalpha Inc</t>
  </si>
  <si>
    <t>Megacable Holdings Sab De Cv</t>
  </si>
  <si>
    <t>Meiji Holdings Co Ltd</t>
  </si>
  <si>
    <t>Melexis Nv</t>
  </si>
  <si>
    <t>Mercedes-Benz Group Ag</t>
  </si>
  <si>
    <t>Merlin Properties Socimi Sa</t>
  </si>
  <si>
    <t>Metawater Co Ltd</t>
  </si>
  <si>
    <t>Metlife Inc</t>
  </si>
  <si>
    <t>Mgic Investment Corp</t>
  </si>
  <si>
    <t>Millerknoll Inc</t>
  </si>
  <si>
    <t>Mimedx Group Inc</t>
  </si>
  <si>
    <t>Minebea Mitsumi Inc</t>
  </si>
  <si>
    <t>Mirait One Corp</t>
  </si>
  <si>
    <t>Misumi Group Inc</t>
  </si>
  <si>
    <t>Mitsubishi Hc Capital Inc</t>
  </si>
  <si>
    <t>Mitsubishi Ufj Financial Group Inc</t>
  </si>
  <si>
    <t>Mitsui Dm Sugar Co Ltd</t>
  </si>
  <si>
    <t>Mitsui Osk Lines Ltd</t>
  </si>
  <si>
    <t>Mixi Inc</t>
  </si>
  <si>
    <t>Mondi Plc</t>
  </si>
  <si>
    <t>Mongodb Inc</t>
  </si>
  <si>
    <t>Moody'S Corp</t>
  </si>
  <si>
    <t>Morgan Sindall Group Plc</t>
  </si>
  <si>
    <t>Mp Evans Group Plc</t>
  </si>
  <si>
    <t>Mpc Container Ships Asa</t>
  </si>
  <si>
    <t>Ms&amp;Ad Insurance Group Holdings Inc</t>
  </si>
  <si>
    <t>Msa Safety Inc</t>
  </si>
  <si>
    <t>Msc Industrial Direct Co Inc</t>
  </si>
  <si>
    <t>Msci Inc</t>
  </si>
  <si>
    <t>Muenchener Rueckversicherungs-Gesellschaft Ag In M</t>
  </si>
  <si>
    <t>Munters Group Ab</t>
  </si>
  <si>
    <t>N-Able Inc</t>
  </si>
  <si>
    <t>Nari Technology Co Ltd</t>
  </si>
  <si>
    <t>National Cinemedia Inc</t>
  </si>
  <si>
    <t>National Healthcare Corp</t>
  </si>
  <si>
    <t>Natural Grocers By Vitamin Cottage Inc</t>
  </si>
  <si>
    <t>Naturgy Energy Group Sa</t>
  </si>
  <si>
    <t>Natwest Group Plc</t>
  </si>
  <si>
    <t>Nb Bancorp Inc</t>
  </si>
  <si>
    <t>Ncab Group Ab</t>
  </si>
  <si>
    <t>Ncc Ab</t>
  </si>
  <si>
    <t>Ncino Inc</t>
  </si>
  <si>
    <t>Nestle Sa</t>
  </si>
  <si>
    <t>Netapp Inc</t>
  </si>
  <si>
    <t>Netgear Inc</t>
  </si>
  <si>
    <t>Netscout Systems Inc</t>
  </si>
  <si>
    <t>Neuropace Inc</t>
  </si>
  <si>
    <t>Newamsterdam Pharma Co Nv</t>
  </si>
  <si>
    <t>Newmarket Corp</t>
  </si>
  <si>
    <t>Newtekone Inc</t>
  </si>
  <si>
    <t>Next Plc</t>
  </si>
  <si>
    <t>Nextdecade Corp</t>
  </si>
  <si>
    <t>Nextera Energy Inc</t>
  </si>
  <si>
    <t>Nextnav Inc</t>
  </si>
  <si>
    <t>Ngk Corp</t>
  </si>
  <si>
    <t>Nh Foods Ltd</t>
  </si>
  <si>
    <t>Nippon Express Holdings Inc</t>
  </si>
  <si>
    <t>Nippon Yusen Kk</t>
  </si>
  <si>
    <t>Nlight Inc</t>
  </si>
  <si>
    <t>Nmi Holdings Inc</t>
  </si>
  <si>
    <t>Nnn Reit Inc</t>
  </si>
  <si>
    <t>Nof Corp</t>
  </si>
  <si>
    <t>Nok Corp</t>
  </si>
  <si>
    <t>Nolato Ab</t>
  </si>
  <si>
    <t>Nordex Se</t>
  </si>
  <si>
    <t>Nordic Semiconductor Asa</t>
  </si>
  <si>
    <t>Norsk Hydro Asa</t>
  </si>
  <si>
    <t>Northrim Bancorp Inc</t>
  </si>
  <si>
    <t>Norwegian Air Shuttle Asa</t>
  </si>
  <si>
    <t>Nos Sgps Sa</t>
  </si>
  <si>
    <t>Nov Inc</t>
  </si>
  <si>
    <t>Novartis Ag</t>
  </si>
  <si>
    <t>Npk International Inc</t>
  </si>
  <si>
    <t>Ns United Kaiun Kaisha Ltd</t>
  </si>
  <si>
    <t>Ntn Corp</t>
  </si>
  <si>
    <t>Ntt Inc</t>
  </si>
  <si>
    <t>Nve Corp</t>
  </si>
  <si>
    <t>Nvent Electric Plc</t>
  </si>
  <si>
    <t>Nvidia Corp</t>
  </si>
  <si>
    <t>Nvr Inc</t>
  </si>
  <si>
    <t>Nwpx Infrastructure Inc</t>
  </si>
  <si>
    <t>Nxp Semiconductors Nv</t>
  </si>
  <si>
    <t>Obic Business Consultants Co Ltd</t>
  </si>
  <si>
    <t>Ocado Group Plc</t>
  </si>
  <si>
    <t>Odfjell Se</t>
  </si>
  <si>
    <t>Okuma Corp</t>
  </si>
  <si>
    <t>Ollamani Sab</t>
  </si>
  <si>
    <t>Omv Ag</t>
  </si>
  <si>
    <t>One Gas Inc</t>
  </si>
  <si>
    <t>Onemain Holdings Inc</t>
  </si>
  <si>
    <t>Onespan Inc</t>
  </si>
  <si>
    <t>Ontex Group Nv</t>
  </si>
  <si>
    <t>Openlane Inc</t>
  </si>
  <si>
    <t>Orange Sa</t>
  </si>
  <si>
    <t>Orexo Ab</t>
  </si>
  <si>
    <t>Oric Pharmaceuticals Inc</t>
  </si>
  <si>
    <t>Orion Sa</t>
  </si>
  <si>
    <t>Orix Corp</t>
  </si>
  <si>
    <t>Orix Jreit Inc</t>
  </si>
  <si>
    <t>Orkla Asa</t>
  </si>
  <si>
    <t>Osi Systems Inc</t>
  </si>
  <si>
    <t>Ovs Spa</t>
  </si>
  <si>
    <t>Oxb</t>
  </si>
  <si>
    <t>Oxford Nanopore Technologies Plc</t>
  </si>
  <si>
    <t>Pagerduty Inc</t>
  </si>
  <si>
    <t>Pal Group Holdings Co Ltd</t>
  </si>
  <si>
    <t>Paltac Corp</t>
  </si>
  <si>
    <t>Pandox Ab</t>
  </si>
  <si>
    <t>Paradox Interactive Ab</t>
  </si>
  <si>
    <t>Patterson-Uti Energy Inc</t>
  </si>
  <si>
    <t>Pbf Energy Inc</t>
  </si>
  <si>
    <t>Peab Ab</t>
  </si>
  <si>
    <t>Pennymac Financial Services Inc</t>
  </si>
  <si>
    <t>Pentair Plc</t>
  </si>
  <si>
    <t>People'S Insurance Co Group Of China Ltd</t>
  </si>
  <si>
    <t>Pepsico Inc</t>
  </si>
  <si>
    <t>Pg&amp;E Corp</t>
  </si>
  <si>
    <t>Pharma Mar Sa</t>
  </si>
  <si>
    <t>Pilgrim'S Pride Corp</t>
  </si>
  <si>
    <t>Ping An Insurance Group Co Of China Ltd</t>
  </si>
  <si>
    <t>Planet Labs Pbc</t>
  </si>
  <si>
    <t>Pls Group Ltd</t>
  </si>
  <si>
    <t>Pnc Financial Services Group Inc</t>
  </si>
  <si>
    <t>Polypeptide Group Ag</t>
  </si>
  <si>
    <t>Poste Italiane Spa</t>
  </si>
  <si>
    <t>Ppg Industries Inc</t>
  </si>
  <si>
    <t>Pra Group Inc</t>
  </si>
  <si>
    <t>Preferred Bank/Los Angeles Ca</t>
  </si>
  <si>
    <t>Primeenergy Resources Corp</t>
  </si>
  <si>
    <t>Profrac Holding Corp</t>
  </si>
  <si>
    <t>Prog Holdings Inc</t>
  </si>
  <si>
    <t>Propetro Holding Corp</t>
  </si>
  <si>
    <t>Prothena Corp Plc</t>
  </si>
  <si>
    <t>Prudential Plc</t>
  </si>
  <si>
    <t>Psp Swiss Property Ag</t>
  </si>
  <si>
    <t>Pultegroup Inc</t>
  </si>
  <si>
    <t>Puma Se</t>
  </si>
  <si>
    <t>Qbe Insurance Group Ltd</t>
  </si>
  <si>
    <t>Qcr Holdings Inc</t>
  </si>
  <si>
    <t>Qinetiq Group Plc</t>
  </si>
  <si>
    <t>Quadient Sa</t>
  </si>
  <si>
    <t>Qualcomm Inc</t>
  </si>
  <si>
    <t>Quinstreet Inc</t>
  </si>
  <si>
    <t>Rank Group Plc</t>
  </si>
  <si>
    <t>Raysearch Laboratories Ab</t>
  </si>
  <si>
    <t>Rbb Bancorp</t>
  </si>
  <si>
    <t>Rbc Bearings Inc</t>
  </si>
  <si>
    <t>Rci Hospitality Holdings Inc</t>
  </si>
  <si>
    <t>Realreal Inc</t>
  </si>
  <si>
    <t>Reckitt Benckiser Group Plc</t>
  </si>
  <si>
    <t>Redeia Corp Sa</t>
  </si>
  <si>
    <t>Regenxbio Inc</t>
  </si>
  <si>
    <t>Renaissancere Holdings Ltd</t>
  </si>
  <si>
    <t>Repositrak Inc</t>
  </si>
  <si>
    <t>Repsol Sa</t>
  </si>
  <si>
    <t>Resmed Inc</t>
  </si>
  <si>
    <t>Rex American Resources Corp</t>
  </si>
  <si>
    <t>Rheinmetall Ag</t>
  </si>
  <si>
    <t>Rio Tinto Plc</t>
  </si>
  <si>
    <t>Rli Corp</t>
  </si>
  <si>
    <t>Rmr Group Inc</t>
  </si>
  <si>
    <t>Roblox Corp</t>
  </si>
  <si>
    <t>Roche Holding Ag</t>
  </si>
  <si>
    <t>Rolls-Royce Holdings Plc</t>
  </si>
  <si>
    <t>Royal Bank Of Canada</t>
  </si>
  <si>
    <t>Rs Technologies Co Ltd</t>
  </si>
  <si>
    <t>Rtx Corp</t>
  </si>
  <si>
    <t>Rusta Ab</t>
  </si>
  <si>
    <t>Rwe Ag</t>
  </si>
  <si>
    <t>Rxsight Inc</t>
  </si>
  <si>
    <t>Ryanair Holdings Plc</t>
  </si>
  <si>
    <t>Safran Sa</t>
  </si>
  <si>
    <t>Saipem Spa</t>
  </si>
  <si>
    <t>Salzgitter Ag</t>
  </si>
  <si>
    <t>Sandridge Energy Inc</t>
  </si>
  <si>
    <t>Sandvik Ab</t>
  </si>
  <si>
    <t>Sanlorenzo Spa</t>
  </si>
  <si>
    <t>Sanofi Sa</t>
  </si>
  <si>
    <t>Sap Se</t>
  </si>
  <si>
    <t>Savills Plc</t>
  </si>
  <si>
    <t>Sbi Holdings Inc</t>
  </si>
  <si>
    <t>Sbm Offshore Nv</t>
  </si>
  <si>
    <t>Scatec Asa</t>
  </si>
  <si>
    <t>Schindler Holding Ag</t>
  </si>
  <si>
    <t>Scor Se</t>
  </si>
  <si>
    <t>Seagate Technology Holdings Plc</t>
  </si>
  <si>
    <t>Sei Investments Co</t>
  </si>
  <si>
    <t>Serica Energy Plc</t>
  </si>
  <si>
    <t>Servicenow Inc</t>
  </si>
  <si>
    <t>Servisfirst Bancshares Inc</t>
  </si>
  <si>
    <t>Sesa Spa</t>
  </si>
  <si>
    <t>Seven &amp; I Holdings Co Ltd</t>
  </si>
  <si>
    <t>Sfs Group Ag</t>
  </si>
  <si>
    <t>Sg Holdings Co Ltd</t>
  </si>
  <si>
    <t>Sharplink Inc</t>
  </si>
  <si>
    <t>Shell Plc</t>
  </si>
  <si>
    <t>Shift Inc</t>
  </si>
  <si>
    <t>Sho-Bond Holdings Co Ltd</t>
  </si>
  <si>
    <t>Sig Group Ag</t>
  </si>
  <si>
    <t>Siga Technologies Inc</t>
  </si>
  <si>
    <t>Sigma Foods Sab De Cv</t>
  </si>
  <si>
    <t>Signify Nv</t>
  </si>
  <si>
    <t>Siteone Landscape Supply Inc</t>
  </si>
  <si>
    <t>Sitios Latinoamerica Sab De Cv</t>
  </si>
  <si>
    <t>Skanska Ab</t>
  </si>
  <si>
    <t>Sky Perfect Jsat Corp</t>
  </si>
  <si>
    <t>Skywest Inc</t>
  </si>
  <si>
    <t>Slb Ltd</t>
  </si>
  <si>
    <t>Slm Corp</t>
  </si>
  <si>
    <t>Sm Energy Co</t>
  </si>
  <si>
    <t>Smartfinancial Inc</t>
  </si>
  <si>
    <t>Smc Corp</t>
  </si>
  <si>
    <t>Smith &amp; Nephew Plc</t>
  </si>
  <si>
    <t>Smiths Group Plc</t>
  </si>
  <si>
    <t>Snam Spa</t>
  </si>
  <si>
    <t>Snap-On Inc</t>
  </si>
  <si>
    <t>Softbank Corp</t>
  </si>
  <si>
    <t>Softcat Plc</t>
  </si>
  <si>
    <t>Soitec</t>
  </si>
  <si>
    <t>Sonae Sgps Sa</t>
  </si>
  <si>
    <t>Southstate Bank Corp</t>
  </si>
  <si>
    <t>Sparebank 1 Smn</t>
  </si>
  <si>
    <t>Spirax Group Plc</t>
  </si>
  <si>
    <t>Ss&amp;C Technologies Holdings Inc</t>
  </si>
  <si>
    <t>Sse Plc</t>
  </si>
  <si>
    <t>Stepstone Group Inc</t>
  </si>
  <si>
    <t>Steris Plc</t>
  </si>
  <si>
    <t>Stonex Group Inc</t>
  </si>
  <si>
    <t>Storebrand Asa</t>
  </si>
  <si>
    <t>Storskogen Group Ab</t>
  </si>
  <si>
    <t>Sumco Corp</t>
  </si>
  <si>
    <t>Suncoke Energy Inc</t>
  </si>
  <si>
    <t>Sunococorp Llc</t>
  </si>
  <si>
    <t>Svenska Handelsbanken Ab</t>
  </si>
  <si>
    <t>Swcc Corp</t>
  </si>
  <si>
    <t>Swedbank Ab</t>
  </si>
  <si>
    <t>Swisscom Ag</t>
  </si>
  <si>
    <t>Synsam Ab</t>
  </si>
  <si>
    <t>Talanx Ag</t>
  </si>
  <si>
    <t>Tangshan Port Group Co Ltd</t>
  </si>
  <si>
    <t>Tdk Corp</t>
  </si>
  <si>
    <t>Te Connectivity Plc</t>
  </si>
  <si>
    <t>Tecan Group Ag</t>
  </si>
  <si>
    <t>Techmatrix Corp</t>
  </si>
  <si>
    <t>Technogym Spa</t>
  </si>
  <si>
    <t>Technoprobe Spa</t>
  </si>
  <si>
    <t>Tecnicas Reunidas Sa</t>
  </si>
  <si>
    <t>Telefonaktiebolaget Lm Ericsson</t>
  </si>
  <si>
    <t>Telefonica Sa</t>
  </si>
  <si>
    <t>Telenor Asa</t>
  </si>
  <si>
    <t>Telia Co Ab</t>
  </si>
  <si>
    <t>Tempus Ai Inc</t>
  </si>
  <si>
    <t>Tessenderlo Group Sa</t>
  </si>
  <si>
    <t>Tetra Technologies Inc</t>
  </si>
  <si>
    <t>Tg Therapeutics Inc</t>
  </si>
  <si>
    <t>Tgs Asa</t>
  </si>
  <si>
    <t>Thales Sa</t>
  </si>
  <si>
    <t>Thredup Inc</t>
  </si>
  <si>
    <t>Tic Solutions Inc</t>
  </si>
  <si>
    <t>Tisi Inc</t>
  </si>
  <si>
    <t>Tjx Cos Inc</t>
  </si>
  <si>
    <t>Tkc Corp</t>
  </si>
  <si>
    <t>T-Mobile Us Inc</t>
  </si>
  <si>
    <t>Tomony Holdings Inc</t>
  </si>
  <si>
    <t>Toppan Holdings Inc</t>
  </si>
  <si>
    <t>Trane Technologies Plc</t>
  </si>
  <si>
    <t>Trelleborg Ab</t>
  </si>
  <si>
    <t>Trico Bancshares</t>
  </si>
  <si>
    <t>Trifork Group Ag</t>
  </si>
  <si>
    <t>Trimas Corp</t>
  </si>
  <si>
    <t>Trinet Group Inc</t>
  </si>
  <si>
    <t>Tripadvisor Inc</t>
  </si>
  <si>
    <t>Tritax Big Box Reit Plc</t>
  </si>
  <si>
    <t>Tronox Holdings Plc</t>
  </si>
  <si>
    <t>Trustpilot Group Plc</t>
  </si>
  <si>
    <t>Ts Tech Co Ltd</t>
  </si>
  <si>
    <t>Tss Inc</t>
  </si>
  <si>
    <t>Ttm Technologies Inc</t>
  </si>
  <si>
    <t>Tv Asahi Holdings Corp</t>
  </si>
  <si>
    <t>Uacj Corp</t>
  </si>
  <si>
    <t>Ubs Group Ag</t>
  </si>
  <si>
    <t>Ucb Sa</t>
  </si>
  <si>
    <t>Ugi Corp</t>
  </si>
  <si>
    <t>Umicore Sa</t>
  </si>
  <si>
    <t>Unicredit Spa</t>
  </si>
  <si>
    <t>Unilever Plc</t>
  </si>
  <si>
    <t>Unipol Assicurazioni Spa</t>
  </si>
  <si>
    <t>United Utilities Group Plc</t>
  </si>
  <si>
    <t>Unitedhealth Group Inc</t>
  </si>
  <si>
    <t>Us Bancorp</t>
  </si>
  <si>
    <t>Usa Today Co Inc</t>
  </si>
  <si>
    <t>Usana Health Sciences Inc</t>
  </si>
  <si>
    <t>Uss Co Ltd</t>
  </si>
  <si>
    <t>Valiant Holding Ag</t>
  </si>
  <si>
    <t>Vallourec Saca</t>
  </si>
  <si>
    <t>Vat Group Ag</t>
  </si>
  <si>
    <t>Vaudoise Assurances Holding Sa</t>
  </si>
  <si>
    <t>Vbg Group Ab</t>
  </si>
  <si>
    <t>Vend Marketplaces Asa</t>
  </si>
  <si>
    <t>Verbio Se</t>
  </si>
  <si>
    <t>Verbund Ag</t>
  </si>
  <si>
    <t>Verisign Inc</t>
  </si>
  <si>
    <t>Vf Corp</t>
  </si>
  <si>
    <t>Vicat Saca</t>
  </si>
  <si>
    <t>Vici Properties Inc</t>
  </si>
  <si>
    <t>Victrex Plc</t>
  </si>
  <si>
    <t>Vienna Insurance Group Ag Wiener Versicherung Grup</t>
  </si>
  <si>
    <t>Vinci Sa</t>
  </si>
  <si>
    <t>Vivendi Se</t>
  </si>
  <si>
    <t>Vodafone Group Plc</t>
  </si>
  <si>
    <t>Volex Plc</t>
  </si>
  <si>
    <t>Volkswagen Ag</t>
  </si>
  <si>
    <t>Volvo Ab</t>
  </si>
  <si>
    <t>Vonovia Se</t>
  </si>
  <si>
    <t>Vontobel Holding Ag</t>
  </si>
  <si>
    <t>Wacker Chemie Ag</t>
  </si>
  <si>
    <t>Wacker Neuson Se</t>
  </si>
  <si>
    <t>Wartsila Oyj Abp</t>
  </si>
  <si>
    <t>Watches Of Switzerland Group Plc</t>
  </si>
  <si>
    <t>Wave Life Sciences Ltd</t>
  </si>
  <si>
    <t>Wesbanco Inc</t>
  </si>
  <si>
    <t>Wesco International Inc</t>
  </si>
  <si>
    <t>Westamerica Bancorp</t>
  </si>
  <si>
    <t>Wihlborgs Fastigheter Ab</t>
  </si>
  <si>
    <t>Wilh Wilhelmsen Holding Asa</t>
  </si>
  <si>
    <t>Wingarc1St Inc</t>
  </si>
  <si>
    <t>Wisdomtree Inc</t>
  </si>
  <si>
    <t>Wolters Kluwer Nv</t>
  </si>
  <si>
    <t>Wp Carey Inc</t>
  </si>
  <si>
    <t>Wsfs Financial Corp</t>
  </si>
  <si>
    <t>Ww Grainger Inc</t>
  </si>
  <si>
    <t>Yara International Asa</t>
  </si>
  <si>
    <t>Yeti Holdings Inc</t>
  </si>
  <si>
    <t>Ypsomed Holding Ag</t>
  </si>
  <si>
    <t>Zeria Pharmaceutical Co Ltd</t>
  </si>
  <si>
    <t>Zhejiang Nhu Co Ltd</t>
  </si>
  <si>
    <t>Zions Bancorp Na</t>
  </si>
  <si>
    <t>Ziprecruiter Inc</t>
  </si>
  <si>
    <t>Zozo Inc</t>
  </si>
  <si>
    <t>Zurich Insurance Group Ag</t>
  </si>
  <si>
    <t>Aalberts Nv</t>
  </si>
  <si>
    <t>Aar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</si>
</sst>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#,##0.0"/>
    <numFmt numFmtId="168" formatCode="#,##0.00_ ;\-#,##0.00\ "/>
    <numFmt numFmtId="169" formatCode="###,000"/>
    <numFmt numFmtId="170" formatCode="#,##0_ ;\-#,##0\ "/>
    <numFmt numFmtId="171" formatCode="_(* #,##0.0_);_(* \(#,##0.0\);_(* &quot;-&quot;??_);_(@_)"/>
    <numFmt numFmtId="172" formatCode="_(* #,##0_);_(* \(#,##0\);_(* &quot;-&quot;??_);_(@_)"/>
    <numFmt numFmtId="173" formatCode="_(* #,##0.000000000_);_(* \(#,##0.000000000\);_(* &quot;-&quot;??_);_(@_)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0"/>
      <name val="Arial"/>
      <family val="2"/>
    </font>
    <font>
      <sz val="11"/>
      <color theme="2"/>
      <name val="Calibri"/>
      <family val="2"/>
    </font>
    <font>
      <b/>
      <sz val="11"/>
      <color theme="2"/>
      <name val="Calibri"/>
      <family val="2"/>
    </font>
    <font>
      <b/>
      <sz val="7"/>
      <name val="Helvetica Neue ATP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rgb="FF000000"/>
      <name val="Arial"/>
      <family val="2"/>
    </font>
    <font>
      <b/>
      <sz val="16"/>
      <color rgb="FFADC200"/>
      <name val="Helvetica Neue ATP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10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5" borderId="0" applyNumberFormat="0" applyBorder="0" applyAlignment="0" applyProtection="0"/>
    <xf numFmtId="0" fontId="27" fillId="34" borderId="0" applyNumberFormat="0" applyBorder="0" applyAlignment="0" applyProtection="0"/>
    <xf numFmtId="0" fontId="27" fillId="37" borderId="0" applyNumberFormat="0" applyAlignment="0" applyProtection="0"/>
    <xf numFmtId="0" fontId="30" fillId="6" borderId="0" applyNumberFormat="0" applyAlignment="0" applyProtection="0"/>
    <xf numFmtId="0" fontId="28" fillId="0" borderId="0" applyNumberFormat="0" applyAlignment="0" applyProtection="0"/>
    <xf numFmtId="0" fontId="27" fillId="0" borderId="0" applyNumberFormat="0" applyFill="0" applyAlignment="0" applyProtection="0"/>
    <xf numFmtId="0" fontId="6" fillId="36" borderId="8" applyNumberFormat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4" fillId="8" borderId="8" applyNumberFormat="0" applyFont="0" applyAlignment="0" applyProtection="0"/>
    <xf numFmtId="0" fontId="2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9" fontId="34" fillId="0" borderId="11" applyNumberFormat="0" applyProtection="0">
      <alignment horizontal="right" vertical="center"/>
    </xf>
    <xf numFmtId="0" fontId="35" fillId="38" borderId="12" applyNumberFormat="0" applyProtection="0">
      <alignment horizontal="center" vertical="center"/>
    </xf>
    <xf numFmtId="169" fontId="34" fillId="39" borderId="12" applyNumberFormat="0" applyAlignment="0" applyProtection="0">
      <alignment horizontal="left" vertical="center" indent="1"/>
    </xf>
    <xf numFmtId="0" fontId="34" fillId="38" borderId="12" applyNumberFormat="0" applyAlignment="0" applyProtection="0">
      <alignment horizontal="left" vertical="center" indent="1"/>
    </xf>
    <xf numFmtId="0" fontId="34" fillId="38" borderId="12" applyNumberFormat="0" applyAlignment="0" applyProtection="0">
      <alignment horizontal="left" vertical="center" indent="1"/>
    </xf>
    <xf numFmtId="0" fontId="34" fillId="38" borderId="12" applyNumberFormat="0" applyAlignment="0" applyProtection="0">
      <alignment horizontal="left" vertical="center" indent="1"/>
    </xf>
    <xf numFmtId="0" fontId="34" fillId="38" borderId="12" applyNumberFormat="0" applyAlignment="0" applyProtection="0">
      <alignment horizontal="left" vertical="center" indent="1"/>
    </xf>
    <xf numFmtId="0" fontId="37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" fontId="0" fillId="0" borderId="0" xfId="0" applyNumberFormat="1"/>
    <xf numFmtId="0" fontId="33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8" fillId="0" borderId="0" xfId="0" applyFont="1"/>
    <xf numFmtId="3" fontId="8" fillId="0" borderId="0" xfId="0" applyNumberFormat="1" applyFont="1"/>
    <xf numFmtId="2" fontId="8" fillId="0" borderId="0" xfId="0" applyNumberFormat="1" applyFont="1"/>
    <xf numFmtId="167" fontId="8" fillId="0" borderId="0" xfId="0" applyNumberFormat="1" applyFont="1"/>
    <xf numFmtId="4" fontId="8" fillId="0" borderId="0" xfId="0" applyNumberFormat="1" applyFont="1"/>
    <xf numFmtId="0" fontId="6" fillId="0" borderId="0" xfId="0" applyFont="1"/>
    <xf numFmtId="164" fontId="0" fillId="0" borderId="0" xfId="1" applyFont="1"/>
    <xf numFmtId="171" fontId="7" fillId="0" borderId="0" xfId="1" applyNumberFormat="1" applyFont="1" applyAlignment="1">
      <alignment horizontal="right"/>
    </xf>
    <xf numFmtId="3" fontId="8" fillId="0" borderId="10" xfId="0" applyNumberFormat="1" applyFont="1" applyBorder="1"/>
    <xf numFmtId="164" fontId="8" fillId="0" borderId="0" xfId="1" applyFont="1" applyFill="1"/>
    <xf numFmtId="4" fontId="8" fillId="0" borderId="10" xfId="0" applyNumberFormat="1" applyFont="1" applyBorder="1"/>
    <xf numFmtId="165" fontId="8" fillId="0" borderId="0" xfId="0" applyNumberFormat="1" applyFont="1"/>
    <xf numFmtId="3" fontId="36" fillId="0" borderId="0" xfId="0" applyNumberFormat="1" applyFont="1"/>
    <xf numFmtId="4" fontId="36" fillId="0" borderId="0" xfId="0" applyNumberFormat="1" applyFont="1"/>
    <xf numFmtId="0" fontId="38" fillId="0" borderId="0" xfId="107" applyFont="1"/>
    <xf numFmtId="164" fontId="0" fillId="0" borderId="0" xfId="1" applyFont="1" applyFill="1"/>
    <xf numFmtId="170" fontId="8" fillId="0" borderId="0" xfId="0" applyNumberFormat="1" applyFont="1"/>
    <xf numFmtId="168" fontId="8" fillId="0" borderId="0" xfId="0" applyNumberFormat="1" applyFont="1"/>
    <xf numFmtId="166" fontId="8" fillId="0" borderId="0" xfId="0" applyNumberFormat="1" applyFont="1"/>
    <xf numFmtId="172" fontId="7" fillId="0" borderId="0" xfId="1" applyNumberFormat="1" applyFont="1" applyFill="1" applyBorder="1" applyAlignment="1">
      <alignment horizontal="right" vertical="top" wrapText="1"/>
    </xf>
    <xf numFmtId="172" fontId="0" fillId="0" borderId="0" xfId="1" applyNumberFormat="1" applyFont="1" applyFill="1" applyBorder="1" applyAlignment="1" applyProtection="1"/>
    <xf numFmtId="172" fontId="0" fillId="0" borderId="0" xfId="1" applyNumberFormat="1" applyFont="1" applyFill="1"/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2" fontId="0" fillId="0" borderId="0" xfId="0" applyNumberFormat="1"/>
    <xf numFmtId="2" fontId="7" fillId="0" borderId="0" xfId="0" applyNumberFormat="1" applyFont="1" applyAlignment="1">
      <alignment horizontal="right" vertical="top" wrapText="1"/>
    </xf>
    <xf numFmtId="173" fontId="0" fillId="0" borderId="0" xfId="1" applyNumberFormat="1" applyFont="1"/>
    <xf numFmtId="172" fontId="7" fillId="0" borderId="0" xfId="1" applyNumberFormat="1" applyFont="1" applyAlignment="1">
      <alignment horizontal="right"/>
    </xf>
    <xf numFmtId="2" fontId="7" fillId="0" borderId="0" xfId="1" applyNumberFormat="1" applyFont="1" applyBorder="1" applyAlignment="1">
      <alignment horizontal="right" vertical="top" wrapText="1"/>
    </xf>
    <xf numFmtId="2" fontId="7" fillId="0" borderId="0" xfId="0" applyNumberFormat="1" applyFont="1" applyAlignment="1">
      <alignment vertical="top"/>
    </xf>
    <xf numFmtId="2" fontId="7" fillId="0" borderId="0" xfId="1" applyNumberFormat="1" applyFont="1" applyAlignment="1">
      <alignment vertical="top"/>
    </xf>
    <xf numFmtId="2" fontId="7" fillId="0" borderId="0" xfId="0" applyNumberFormat="1" applyFont="1" applyAlignment="1">
      <alignment horizontal="right"/>
    </xf>
    <xf numFmtId="2" fontId="7" fillId="0" borderId="0" xfId="1" applyNumberFormat="1" applyFont="1" applyBorder="1" applyAlignment="1">
      <alignment horizontal="right"/>
    </xf>
    <xf numFmtId="2" fontId="7" fillId="0" borderId="0" xfId="1" applyNumberFormat="1" applyFont="1" applyAlignment="1">
      <alignment horizontal="right"/>
    </xf>
    <xf numFmtId="49" fontId="8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vertical="top" wrapText="1"/>
    </xf>
    <xf numFmtId="49" fontId="7" fillId="0" borderId="0" xfId="0" applyNumberFormat="1" applyFont="1"/>
    <xf numFmtId="171" fontId="7" fillId="0" borderId="0" xfId="1" applyNumberFormat="1" applyFont="1" applyBorder="1" applyAlignment="1">
      <alignment horizontal="right" vertical="top" wrapText="1"/>
    </xf>
    <xf numFmtId="171" fontId="7" fillId="0" borderId="0" xfId="1" applyNumberFormat="1" applyFont="1" applyAlignment="1">
      <alignment vertical="top"/>
    </xf>
    <xf numFmtId="171" fontId="7" fillId="0" borderId="0" xfId="1" applyNumberFormat="1" applyFont="1" applyBorder="1" applyAlignment="1">
      <alignment horizontal="right"/>
    </xf>
    <xf numFmtId="171" fontId="7" fillId="0" borderId="0" xfId="1" applyNumberFormat="1" applyFont="1"/>
    <xf numFmtId="0" fontId="39" fillId="0" borderId="0" xfId="0" applyFont="1"/>
    <xf numFmtId="0" fontId="40" fillId="0" borderId="0" xfId="0" applyFont="1"/>
    <xf numFmtId="164" fontId="7" fillId="0" borderId="0" xfId="1" applyFont="1" applyAlignment="1">
      <alignment vertical="top" wrapText="1"/>
    </xf>
    <xf numFmtId="164" fontId="7" fillId="0" borderId="0" xfId="1" applyFont="1" applyAlignment="1">
      <alignment horizontal="right" vertical="top" wrapText="1"/>
    </xf>
    <xf numFmtId="49" fontId="8" fillId="0" borderId="0" xfId="0" applyNumberFormat="1" applyFont="1" applyAlignment="1">
      <alignment horizontal="left"/>
    </xf>
    <xf numFmtId="0" fontId="41" fillId="0" borderId="0" xfId="0" applyFont="1" applyAlignment="1">
      <alignment horizontal="left" vertical="top" wrapText="1"/>
    </xf>
  </cellXfs>
  <cellStyles count="11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rmal 5" xfId="107" xr:uid="{F19C38EF-DFEF-4B60-8FB7-09D91488582D}"/>
    <cellStyle name="Normal 6" xfId="108" xr:uid="{0DA9DE7B-8A9A-4061-9991-20E38034C9EC}"/>
    <cellStyle name="Normal 7" xfId="109" xr:uid="{ED509AA7-6668-4190-9CCF-34B376E1C91B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SAPDataCell" xfId="100" xr:uid="{5BE14124-1B4A-40A3-B663-5FA30F2CCCD4}"/>
    <cellStyle name="SAPDimensionCell" xfId="101" xr:uid="{00DA6310-7249-48CD-B729-653644175B4A}"/>
    <cellStyle name="SAPHierarchyCell0" xfId="103" xr:uid="{5214E5B8-BD2B-450E-B886-E0C300E0CBD7}"/>
    <cellStyle name="SAPHierarchyCell1" xfId="104" xr:uid="{1071799B-3C19-4A2C-B752-278AEB558761}"/>
    <cellStyle name="SAPHierarchyCell2" xfId="105" xr:uid="{925BC62F-7C6E-4A01-9E60-6A9FDAD02953}"/>
    <cellStyle name="SAPHierarchyCell3" xfId="106" xr:uid="{A95B8FD5-4148-4E56-9746-D9A3A0B54234}"/>
    <cellStyle name="SAPMemberCell" xfId="102" xr:uid="{2F2406F1-92A5-428A-AAEF-1A63D3B3C3B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46262AC4-D8EA-4798-896F-FA8A2369A2D6}"/>
  </tableStyles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102</xdr:row>
      <xdr:rowOff>19050</xdr:rowOff>
    </xdr:from>
    <xdr:to>
      <xdr:col>16</xdr:col>
      <xdr:colOff>198817</xdr:colOff>
      <xdr:row>123</xdr:row>
      <xdr:rowOff>75768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AD1B1383-4263-446D-8064-A52DC76CD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1140" y="17118330"/>
          <a:ext cx="9937177" cy="3577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504</xdr:row>
      <xdr:rowOff>0</xdr:rowOff>
    </xdr:from>
    <xdr:to>
      <xdr:col>32</xdr:col>
      <xdr:colOff>118189</xdr:colOff>
      <xdr:row>513</xdr:row>
      <xdr:rowOff>119296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F44E1B7-D75A-482F-933C-32AE25E72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49955" y="93448909"/>
          <a:ext cx="10457143" cy="1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133B-85A8-4CB5-B6B8-E5AD8455F9C6}">
  <dimension ref="A1:N99"/>
  <sheetViews>
    <sheetView workbookViewId="0">
      <selection activeCell="A18" sqref="A18"/>
    </sheetView>
  </sheetViews>
  <sheetFormatPr defaultColWidth="9.140625" defaultRowHeight="12.75"/>
  <cols>
    <col min="1" max="1" width="15" customWidth="1"/>
    <col min="2" max="2" width="34.140625" customWidth="1"/>
    <col min="3" max="3" width="10" customWidth="1"/>
    <col min="4" max="4" width="13.7109375" bestFit="1" customWidth="1"/>
    <col min="5" max="5" width="14.7109375" style="31" bestFit="1" customWidth="1"/>
    <col min="6" max="7" width="14.7109375" style="16" bestFit="1" customWidth="1"/>
    <col min="8" max="8" width="14" style="16" bestFit="1" customWidth="1"/>
  </cols>
  <sheetData>
    <row r="1" spans="1:14" ht="27">
      <c r="A1" s="24" t="s">
        <v>86</v>
      </c>
      <c r="B1" s="3" t="s">
        <v>0</v>
      </c>
      <c r="C1" s="5" t="s">
        <v>1162</v>
      </c>
      <c r="D1" s="5" t="s">
        <v>1</v>
      </c>
      <c r="E1" s="29" t="s">
        <v>1158</v>
      </c>
      <c r="F1" s="55" t="s">
        <v>275</v>
      </c>
      <c r="G1" s="56" t="s">
        <v>25</v>
      </c>
      <c r="H1" s="56" t="s">
        <v>26</v>
      </c>
    </row>
    <row r="2" spans="1:14">
      <c r="A2" t="s">
        <v>455</v>
      </c>
      <c r="B2" t="e">
        <f>VLOOKUP('NIM tilpasset_udgået (2)'!A2,#REF!,35,)</f>
        <v>#REF!</v>
      </c>
      <c r="C2" s="25" t="e">
        <f>VLOOKUP(A2,#REF!,37,)</f>
        <v>#REF!</v>
      </c>
      <c r="D2" s="25" t="e">
        <f>VLOOKUP(C2,#REF!,3,FALSE)</f>
        <v>#REF!</v>
      </c>
      <c r="E2" s="30" t="e">
        <f>VLOOKUP(A2,#REF!,47,)</f>
        <v>#REF!</v>
      </c>
      <c r="F2" s="25" t="e">
        <f>VLOOKUP(A2,#REF!,48,)</f>
        <v>#REF!</v>
      </c>
      <c r="G2" s="16" t="e">
        <f>VLOOKUP(A2,#REF!,49,)</f>
        <v>#REF!</v>
      </c>
      <c r="H2" s="16" t="e">
        <f>VLOOKUP(A2,#REF!,50,)</f>
        <v>#REF!</v>
      </c>
      <c r="L2" t="e">
        <f t="shared" ref="L2:L65" si="0">LOWER(B2)</f>
        <v>#REF!</v>
      </c>
      <c r="N2" t="e">
        <f t="shared" ref="N2:N65" si="1">PROPER(L2)</f>
        <v>#REF!</v>
      </c>
    </row>
    <row r="3" spans="1:14">
      <c r="A3" t="s">
        <v>139</v>
      </c>
      <c r="B3" t="e">
        <f>VLOOKUP('NIM tilpasset_udgået (2)'!A3,#REF!,35,)</f>
        <v>#REF!</v>
      </c>
      <c r="C3" s="25" t="e">
        <f>VLOOKUP(A3,#REF!,37,)</f>
        <v>#REF!</v>
      </c>
      <c r="D3" s="25" t="e">
        <f>VLOOKUP(C3,#REF!,3,FALSE)</f>
        <v>#REF!</v>
      </c>
      <c r="E3" s="30" t="e">
        <f>VLOOKUP(A3,#REF!,47,)</f>
        <v>#REF!</v>
      </c>
      <c r="F3" s="25" t="e">
        <f>VLOOKUP(A3,#REF!,48,)</f>
        <v>#REF!</v>
      </c>
      <c r="G3" s="16" t="e">
        <f>VLOOKUP(A3,#REF!,49,)</f>
        <v>#REF!</v>
      </c>
      <c r="H3" s="16" t="e">
        <f>VLOOKUP(A3,#REF!,50,)</f>
        <v>#REF!</v>
      </c>
      <c r="L3" t="e">
        <f t="shared" si="0"/>
        <v>#REF!</v>
      </c>
      <c r="N3" t="e">
        <f t="shared" si="1"/>
        <v>#REF!</v>
      </c>
    </row>
    <row r="4" spans="1:14">
      <c r="A4" t="s">
        <v>458</v>
      </c>
      <c r="B4" t="e">
        <f>VLOOKUP('NIM tilpasset_udgået (2)'!A4,#REF!,35,)</f>
        <v>#REF!</v>
      </c>
      <c r="C4" s="25" t="e">
        <f>VLOOKUP(A4,#REF!,37,)</f>
        <v>#REF!</v>
      </c>
      <c r="D4" s="25" t="e">
        <f>VLOOKUP(C4,#REF!,3,FALSE)</f>
        <v>#REF!</v>
      </c>
      <c r="E4" s="30" t="e">
        <f>VLOOKUP(A4,#REF!,47,)</f>
        <v>#REF!</v>
      </c>
      <c r="F4" s="25" t="e">
        <f>VLOOKUP(A4,#REF!,48,)</f>
        <v>#REF!</v>
      </c>
      <c r="G4" s="16" t="e">
        <f>VLOOKUP(A4,#REF!,49,)</f>
        <v>#REF!</v>
      </c>
      <c r="H4" s="16" t="e">
        <f>VLOOKUP(A4,#REF!,50,)</f>
        <v>#REF!</v>
      </c>
      <c r="L4" t="e">
        <f t="shared" si="0"/>
        <v>#REF!</v>
      </c>
      <c r="N4" t="e">
        <f t="shared" si="1"/>
        <v>#REF!</v>
      </c>
    </row>
    <row r="5" spans="1:14">
      <c r="A5" t="s">
        <v>472</v>
      </c>
      <c r="B5" t="e">
        <f>VLOOKUP('NIM tilpasset_udgået (2)'!A5,#REF!,35,)</f>
        <v>#REF!</v>
      </c>
      <c r="C5" s="25" t="e">
        <f>VLOOKUP(A5,#REF!,37,)</f>
        <v>#REF!</v>
      </c>
      <c r="D5" s="25" t="e">
        <f>VLOOKUP(C5,#REF!,3,FALSE)</f>
        <v>#REF!</v>
      </c>
      <c r="E5" s="30" t="e">
        <f>VLOOKUP(A5,#REF!,47,)</f>
        <v>#REF!</v>
      </c>
      <c r="F5" s="25" t="e">
        <f>VLOOKUP(A5,#REF!,48,)</f>
        <v>#REF!</v>
      </c>
      <c r="G5" s="16" t="e">
        <f>VLOOKUP(A5,#REF!,49,)</f>
        <v>#REF!</v>
      </c>
      <c r="H5" s="16" t="e">
        <f>VLOOKUP(A5,#REF!,50,)</f>
        <v>#REF!</v>
      </c>
      <c r="L5" t="e">
        <f t="shared" si="0"/>
        <v>#REF!</v>
      </c>
      <c r="N5" t="e">
        <f t="shared" si="1"/>
        <v>#REF!</v>
      </c>
    </row>
    <row r="6" spans="1:14">
      <c r="A6" t="s">
        <v>378</v>
      </c>
      <c r="B6" t="e">
        <f>VLOOKUP('NIM tilpasset_udgået (2)'!A6,#REF!,35,)</f>
        <v>#REF!</v>
      </c>
      <c r="C6" s="25" t="e">
        <f>VLOOKUP(A6,#REF!,37,)</f>
        <v>#REF!</v>
      </c>
      <c r="D6" s="25" t="e">
        <f>VLOOKUP(C6,#REF!,3,FALSE)</f>
        <v>#REF!</v>
      </c>
      <c r="E6" s="30" t="e">
        <f>VLOOKUP(A6,#REF!,47,)</f>
        <v>#REF!</v>
      </c>
      <c r="F6" s="25" t="e">
        <f>VLOOKUP(A6,#REF!,48,)</f>
        <v>#REF!</v>
      </c>
      <c r="G6" s="16" t="e">
        <f>VLOOKUP(A6,#REF!,49,)</f>
        <v>#REF!</v>
      </c>
      <c r="H6" s="16" t="e">
        <f>VLOOKUP(A6,#REF!,50,)</f>
        <v>#REF!</v>
      </c>
      <c r="L6" t="e">
        <f t="shared" si="0"/>
        <v>#REF!</v>
      </c>
      <c r="N6" t="e">
        <f t="shared" si="1"/>
        <v>#REF!</v>
      </c>
    </row>
    <row r="7" spans="1:14">
      <c r="A7" t="s">
        <v>130</v>
      </c>
      <c r="B7" t="e">
        <f>VLOOKUP('NIM tilpasset_udgået (2)'!A7,#REF!,35,)</f>
        <v>#REF!</v>
      </c>
      <c r="C7" s="25" t="e">
        <f>VLOOKUP(A7,#REF!,37,)</f>
        <v>#REF!</v>
      </c>
      <c r="D7" s="25" t="e">
        <f>VLOOKUP(C7,#REF!,3,FALSE)</f>
        <v>#REF!</v>
      </c>
      <c r="E7" s="30" t="e">
        <f>VLOOKUP(A7,#REF!,47,)</f>
        <v>#REF!</v>
      </c>
      <c r="F7" s="25" t="e">
        <f>VLOOKUP(A7,#REF!,48,)</f>
        <v>#REF!</v>
      </c>
      <c r="G7" s="16" t="e">
        <f>VLOOKUP(A7,#REF!,49,)</f>
        <v>#REF!</v>
      </c>
      <c r="H7" s="16" t="e">
        <f>VLOOKUP(A7,#REF!,50,)</f>
        <v>#REF!</v>
      </c>
      <c r="L7" t="e">
        <f t="shared" si="0"/>
        <v>#REF!</v>
      </c>
      <c r="N7" t="e">
        <f t="shared" si="1"/>
        <v>#REF!</v>
      </c>
    </row>
    <row r="8" spans="1:14">
      <c r="A8" t="s">
        <v>1325</v>
      </c>
      <c r="B8" t="e">
        <f>VLOOKUP('NIM tilpasset_udgået (2)'!A8,#REF!,35,)</f>
        <v>#REF!</v>
      </c>
      <c r="C8" s="25" t="e">
        <f>VLOOKUP(A8,#REF!,37,)</f>
        <v>#REF!</v>
      </c>
      <c r="D8" s="25" t="e">
        <f>VLOOKUP(C8,#REF!,3,FALSE)</f>
        <v>#REF!</v>
      </c>
      <c r="E8" s="30" t="e">
        <f>VLOOKUP(A8,#REF!,47,)</f>
        <v>#REF!</v>
      </c>
      <c r="F8" s="25" t="e">
        <f>VLOOKUP(A8,#REF!,48,)</f>
        <v>#REF!</v>
      </c>
      <c r="G8" s="16" t="e">
        <f>VLOOKUP(A8,#REF!,49,)</f>
        <v>#REF!</v>
      </c>
      <c r="H8" s="16" t="e">
        <f>VLOOKUP(A8,#REF!,50,)</f>
        <v>#REF!</v>
      </c>
      <c r="L8" t="e">
        <f t="shared" si="0"/>
        <v>#REF!</v>
      </c>
      <c r="N8" t="e">
        <f t="shared" si="1"/>
        <v>#REF!</v>
      </c>
    </row>
    <row r="9" spans="1:14">
      <c r="A9" t="s">
        <v>303</v>
      </c>
      <c r="B9" t="e">
        <f>VLOOKUP('NIM tilpasset_udgået (2)'!A9,#REF!,35,)</f>
        <v>#REF!</v>
      </c>
      <c r="C9" s="25" t="e">
        <f>VLOOKUP(A9,#REF!,37,)</f>
        <v>#REF!</v>
      </c>
      <c r="D9" s="25" t="e">
        <f>VLOOKUP(C9,#REF!,3,FALSE)</f>
        <v>#REF!</v>
      </c>
      <c r="E9" s="30" t="e">
        <f>VLOOKUP(A9,#REF!,47,)</f>
        <v>#REF!</v>
      </c>
      <c r="F9" s="25" t="e">
        <f>VLOOKUP(A9,#REF!,48,)</f>
        <v>#REF!</v>
      </c>
      <c r="G9" s="16" t="e">
        <f>VLOOKUP(A9,#REF!,49,)</f>
        <v>#REF!</v>
      </c>
      <c r="H9" s="16" t="e">
        <f>VLOOKUP(A9,#REF!,50,)</f>
        <v>#REF!</v>
      </c>
      <c r="L9" t="e">
        <f t="shared" si="0"/>
        <v>#REF!</v>
      </c>
      <c r="N9" t="e">
        <f t="shared" si="1"/>
        <v>#REF!</v>
      </c>
    </row>
    <row r="10" spans="1:14">
      <c r="A10" t="s">
        <v>144</v>
      </c>
      <c r="B10" t="e">
        <f>VLOOKUP('NIM tilpasset_udgået (2)'!A10,#REF!,35,)</f>
        <v>#REF!</v>
      </c>
      <c r="C10" s="25" t="e">
        <f>VLOOKUP(A10,#REF!,37,)</f>
        <v>#REF!</v>
      </c>
      <c r="D10" s="25" t="e">
        <f>VLOOKUP(C10,#REF!,3,FALSE)</f>
        <v>#REF!</v>
      </c>
      <c r="E10" s="30" t="e">
        <f>VLOOKUP(A10,#REF!,47,)</f>
        <v>#REF!</v>
      </c>
      <c r="F10" s="25" t="e">
        <f>VLOOKUP(A10,#REF!,48,)</f>
        <v>#REF!</v>
      </c>
      <c r="G10" s="16" t="e">
        <f>VLOOKUP(A10,#REF!,49,)</f>
        <v>#REF!</v>
      </c>
      <c r="H10" s="16" t="e">
        <f>VLOOKUP(A10,#REF!,50,)</f>
        <v>#REF!</v>
      </c>
      <c r="L10" t="e">
        <f t="shared" si="0"/>
        <v>#REF!</v>
      </c>
      <c r="N10" t="e">
        <f t="shared" si="1"/>
        <v>#REF!</v>
      </c>
    </row>
    <row r="11" spans="1:14">
      <c r="A11" t="s">
        <v>147</v>
      </c>
      <c r="B11" t="e">
        <f>VLOOKUP('NIM tilpasset_udgået (2)'!A11,#REF!,35,)</f>
        <v>#REF!</v>
      </c>
      <c r="C11" s="25" t="e">
        <f>VLOOKUP(A11,#REF!,37,)</f>
        <v>#REF!</v>
      </c>
      <c r="D11" s="25" t="e">
        <f>VLOOKUP(C11,#REF!,3,FALSE)</f>
        <v>#REF!</v>
      </c>
      <c r="E11" s="30" t="e">
        <f>VLOOKUP(A11,#REF!,47,)</f>
        <v>#REF!</v>
      </c>
      <c r="F11" s="25" t="e">
        <f>VLOOKUP(A11,#REF!,48,)</f>
        <v>#REF!</v>
      </c>
      <c r="G11" s="16" t="e">
        <f>VLOOKUP(A11,#REF!,49,)</f>
        <v>#REF!</v>
      </c>
      <c r="H11" s="16" t="e">
        <f>VLOOKUP(A11,#REF!,50,)</f>
        <v>#REF!</v>
      </c>
      <c r="L11" t="e">
        <f t="shared" si="0"/>
        <v>#REF!</v>
      </c>
      <c r="N11" t="e">
        <f t="shared" si="1"/>
        <v>#REF!</v>
      </c>
    </row>
    <row r="12" spans="1:14">
      <c r="A12" t="s">
        <v>1306</v>
      </c>
      <c r="B12" t="e">
        <f>VLOOKUP('NIM tilpasset_udgået (2)'!A12,#REF!,35,)</f>
        <v>#REF!</v>
      </c>
      <c r="C12" s="25" t="e">
        <f>VLOOKUP(A12,#REF!,37,)</f>
        <v>#REF!</v>
      </c>
      <c r="D12" s="25" t="e">
        <f>VLOOKUP(C12,#REF!,3,FALSE)</f>
        <v>#REF!</v>
      </c>
      <c r="E12" s="30" t="e">
        <f>VLOOKUP(A12,#REF!,47,)</f>
        <v>#REF!</v>
      </c>
      <c r="F12" s="25" t="e">
        <f>VLOOKUP(A12,#REF!,48,)</f>
        <v>#REF!</v>
      </c>
      <c r="G12" s="16" t="e">
        <f>VLOOKUP(A12,#REF!,49,)</f>
        <v>#REF!</v>
      </c>
      <c r="H12" s="16" t="e">
        <f>VLOOKUP(A12,#REF!,50,)</f>
        <v>#REF!</v>
      </c>
      <c r="L12" t="e">
        <f t="shared" si="0"/>
        <v>#REF!</v>
      </c>
      <c r="N12" t="e">
        <f t="shared" si="1"/>
        <v>#REF!</v>
      </c>
    </row>
    <row r="13" spans="1:14">
      <c r="A13" t="s">
        <v>150</v>
      </c>
      <c r="B13" t="e">
        <f>VLOOKUP('NIM tilpasset_udgået (2)'!A13,#REF!,35,)</f>
        <v>#REF!</v>
      </c>
      <c r="C13" s="25" t="e">
        <f>VLOOKUP(A13,#REF!,37,)</f>
        <v>#REF!</v>
      </c>
      <c r="D13" s="25" t="e">
        <f>VLOOKUP(C13,#REF!,3,FALSE)</f>
        <v>#REF!</v>
      </c>
      <c r="E13" s="30" t="e">
        <f>VLOOKUP(A13,#REF!,47,)</f>
        <v>#REF!</v>
      </c>
      <c r="F13" s="25" t="e">
        <f>VLOOKUP(A13,#REF!,48,)</f>
        <v>#REF!</v>
      </c>
      <c r="G13" s="16" t="e">
        <f>VLOOKUP(A13,#REF!,49,)</f>
        <v>#REF!</v>
      </c>
      <c r="H13" s="16" t="e">
        <f>VLOOKUP(A13,#REF!,50,)</f>
        <v>#REF!</v>
      </c>
      <c r="L13" t="e">
        <f t="shared" si="0"/>
        <v>#REF!</v>
      </c>
      <c r="N13" t="e">
        <f t="shared" si="1"/>
        <v>#REF!</v>
      </c>
    </row>
    <row r="14" spans="1:14">
      <c r="A14" t="s">
        <v>155</v>
      </c>
      <c r="B14" t="e">
        <f>VLOOKUP('NIM tilpasset_udgået (2)'!A14,#REF!,35,)</f>
        <v>#REF!</v>
      </c>
      <c r="C14" s="25" t="e">
        <f>VLOOKUP(A14,#REF!,37,)</f>
        <v>#REF!</v>
      </c>
      <c r="D14" s="25" t="e">
        <f>VLOOKUP(C14,#REF!,3,FALSE)</f>
        <v>#REF!</v>
      </c>
      <c r="E14" s="30" t="e">
        <f>VLOOKUP(A14,#REF!,47,)</f>
        <v>#REF!</v>
      </c>
      <c r="F14" s="25" t="e">
        <f>VLOOKUP(A14,#REF!,48,)</f>
        <v>#REF!</v>
      </c>
      <c r="G14" s="16" t="e">
        <f>VLOOKUP(A14,#REF!,49,)</f>
        <v>#REF!</v>
      </c>
      <c r="H14" s="16" t="e">
        <f>VLOOKUP(A14,#REF!,50,)</f>
        <v>#REF!</v>
      </c>
      <c r="L14" t="e">
        <f t="shared" si="0"/>
        <v>#REF!</v>
      </c>
      <c r="N14" t="e">
        <f t="shared" si="1"/>
        <v>#REF!</v>
      </c>
    </row>
    <row r="15" spans="1:14">
      <c r="A15" t="s">
        <v>1028</v>
      </c>
      <c r="B15" t="e">
        <f>VLOOKUP('NIM tilpasset_udgået (2)'!A15,#REF!,35,)</f>
        <v>#REF!</v>
      </c>
      <c r="C15" s="25" t="e">
        <f>VLOOKUP(A15,#REF!,37,)</f>
        <v>#REF!</v>
      </c>
      <c r="D15" s="25" t="e">
        <f>VLOOKUP(C15,#REF!,3,FALSE)</f>
        <v>#REF!</v>
      </c>
      <c r="E15" s="30" t="e">
        <f>VLOOKUP(A15,#REF!,47,)</f>
        <v>#REF!</v>
      </c>
      <c r="F15" s="25" t="e">
        <f>VLOOKUP(A15,#REF!,48,)</f>
        <v>#REF!</v>
      </c>
      <c r="G15" s="16" t="e">
        <f>VLOOKUP(A15,#REF!,49,)</f>
        <v>#REF!</v>
      </c>
      <c r="H15" s="16" t="e">
        <f>VLOOKUP(A15,#REF!,50,)</f>
        <v>#REF!</v>
      </c>
      <c r="L15" t="e">
        <f t="shared" si="0"/>
        <v>#REF!</v>
      </c>
      <c r="N15" t="e">
        <f t="shared" si="1"/>
        <v>#REF!</v>
      </c>
    </row>
    <row r="16" spans="1:14">
      <c r="A16" t="s">
        <v>163</v>
      </c>
      <c r="B16" t="e">
        <f>VLOOKUP('NIM tilpasset_udgået (2)'!A16,#REF!,35,)</f>
        <v>#REF!</v>
      </c>
      <c r="C16" s="25" t="e">
        <f>VLOOKUP(A16,#REF!,37,)</f>
        <v>#REF!</v>
      </c>
      <c r="D16" s="25" t="e">
        <f>VLOOKUP(C16,#REF!,3,FALSE)</f>
        <v>#REF!</v>
      </c>
      <c r="E16" s="30" t="e">
        <f>VLOOKUP(A16,#REF!,47,)</f>
        <v>#REF!</v>
      </c>
      <c r="F16" s="25" t="e">
        <f>VLOOKUP(A16,#REF!,48,)</f>
        <v>#REF!</v>
      </c>
      <c r="G16" s="16" t="e">
        <f>VLOOKUP(A16,#REF!,49,)</f>
        <v>#REF!</v>
      </c>
      <c r="H16" s="16" t="e">
        <f>VLOOKUP(A16,#REF!,50,)</f>
        <v>#REF!</v>
      </c>
      <c r="L16" t="e">
        <f t="shared" si="0"/>
        <v>#REF!</v>
      </c>
      <c r="N16" t="e">
        <f t="shared" si="1"/>
        <v>#REF!</v>
      </c>
    </row>
    <row r="17" spans="1:14">
      <c r="A17" t="s">
        <v>255</v>
      </c>
      <c r="B17" t="e">
        <f>VLOOKUP('NIM tilpasset_udgået (2)'!A17,#REF!,35,)</f>
        <v>#REF!</v>
      </c>
      <c r="C17" s="25" t="e">
        <f>VLOOKUP(A17,#REF!,37,)</f>
        <v>#REF!</v>
      </c>
      <c r="D17" s="25" t="e">
        <f>VLOOKUP(C17,#REF!,3,FALSE)</f>
        <v>#REF!</v>
      </c>
      <c r="E17" s="30" t="e">
        <f>VLOOKUP(A17,#REF!,47,)</f>
        <v>#REF!</v>
      </c>
      <c r="F17" s="25" t="e">
        <f>VLOOKUP(A17,#REF!,48,)</f>
        <v>#REF!</v>
      </c>
      <c r="G17" s="16" t="e">
        <f>VLOOKUP(A17,#REF!,49,)</f>
        <v>#REF!</v>
      </c>
      <c r="H17" s="16" t="e">
        <f>VLOOKUP(A17,#REF!,50,)</f>
        <v>#REF!</v>
      </c>
      <c r="L17" t="e">
        <f t="shared" si="0"/>
        <v>#REF!</v>
      </c>
      <c r="N17" t="e">
        <f t="shared" si="1"/>
        <v>#REF!</v>
      </c>
    </row>
    <row r="18" spans="1:14">
      <c r="A18" t="s">
        <v>474</v>
      </c>
      <c r="B18" t="e">
        <f>VLOOKUP('NIM tilpasset_udgået (2)'!A18,#REF!,35,)</f>
        <v>#REF!</v>
      </c>
      <c r="C18" s="25" t="e">
        <f>VLOOKUP(A18,#REF!,37,)</f>
        <v>#REF!</v>
      </c>
      <c r="D18" s="25" t="e">
        <f>VLOOKUP(C18,#REF!,3,FALSE)</f>
        <v>#REF!</v>
      </c>
      <c r="E18" s="30" t="e">
        <f>VLOOKUP(A18,#REF!,47,)</f>
        <v>#REF!</v>
      </c>
      <c r="F18" s="25" t="e">
        <f>VLOOKUP(A18,#REF!,48,)</f>
        <v>#REF!</v>
      </c>
      <c r="G18" s="16" t="e">
        <f>VLOOKUP(A18,#REF!,49,)</f>
        <v>#REF!</v>
      </c>
      <c r="H18" s="16" t="e">
        <f>VLOOKUP(A18,#REF!,50,)</f>
        <v>#REF!</v>
      </c>
      <c r="L18" t="e">
        <f t="shared" si="0"/>
        <v>#REF!</v>
      </c>
      <c r="N18" t="e">
        <f t="shared" si="1"/>
        <v>#REF!</v>
      </c>
    </row>
    <row r="19" spans="1:14">
      <c r="A19" t="s">
        <v>1226</v>
      </c>
      <c r="B19" t="e">
        <f>VLOOKUP('NIM tilpasset_udgået (2)'!A19,#REF!,35,)</f>
        <v>#REF!</v>
      </c>
      <c r="C19" s="25" t="e">
        <f>VLOOKUP(A19,#REF!,37,)</f>
        <v>#REF!</v>
      </c>
      <c r="D19" s="25" t="e">
        <f>VLOOKUP(C19,#REF!,3,FALSE)</f>
        <v>#REF!</v>
      </c>
      <c r="E19" s="30" t="e">
        <f>VLOOKUP(A19,#REF!,47,)</f>
        <v>#REF!</v>
      </c>
      <c r="F19" s="25" t="e">
        <f>VLOOKUP(A19,#REF!,48,)</f>
        <v>#REF!</v>
      </c>
      <c r="G19" s="16" t="e">
        <f>VLOOKUP(A19,#REF!,49,)</f>
        <v>#REF!</v>
      </c>
      <c r="H19" s="16" t="e">
        <f>VLOOKUP(A19,#REF!,50,)</f>
        <v>#REF!</v>
      </c>
      <c r="L19" t="e">
        <f t="shared" si="0"/>
        <v>#REF!</v>
      </c>
      <c r="N19" t="e">
        <f t="shared" si="1"/>
        <v>#REF!</v>
      </c>
    </row>
    <row r="20" spans="1:14">
      <c r="A20" t="s">
        <v>171</v>
      </c>
      <c r="B20" t="e">
        <f>VLOOKUP('NIM tilpasset_udgået (2)'!A20,#REF!,35,)</f>
        <v>#REF!</v>
      </c>
      <c r="C20" s="25" t="e">
        <f>VLOOKUP(A20,#REF!,37,)</f>
        <v>#REF!</v>
      </c>
      <c r="D20" s="25" t="e">
        <f>VLOOKUP(C20,#REF!,3,FALSE)</f>
        <v>#REF!</v>
      </c>
      <c r="E20" s="30" t="e">
        <f>VLOOKUP(A20,#REF!,47,)</f>
        <v>#REF!</v>
      </c>
      <c r="F20" s="25" t="e">
        <f>VLOOKUP(A20,#REF!,48,)</f>
        <v>#REF!</v>
      </c>
      <c r="G20" s="16" t="e">
        <f>VLOOKUP(A20,#REF!,49,)</f>
        <v>#REF!</v>
      </c>
      <c r="H20" s="16" t="e">
        <f>VLOOKUP(A20,#REF!,50,)</f>
        <v>#REF!</v>
      </c>
      <c r="L20" t="e">
        <f t="shared" si="0"/>
        <v>#REF!</v>
      </c>
      <c r="N20" t="e">
        <f t="shared" si="1"/>
        <v>#REF!</v>
      </c>
    </row>
    <row r="21" spans="1:14">
      <c r="A21" t="s">
        <v>477</v>
      </c>
      <c r="B21" t="e">
        <f>VLOOKUP('NIM tilpasset_udgået (2)'!A21,#REF!,35,)</f>
        <v>#REF!</v>
      </c>
      <c r="C21" s="25" t="e">
        <f>VLOOKUP(A21,#REF!,37,)</f>
        <v>#REF!</v>
      </c>
      <c r="D21" s="25" t="e">
        <f>VLOOKUP(C21,#REF!,3,FALSE)</f>
        <v>#REF!</v>
      </c>
      <c r="E21" s="30" t="e">
        <f>VLOOKUP(A21,#REF!,47,)</f>
        <v>#REF!</v>
      </c>
      <c r="F21" s="25" t="e">
        <f>VLOOKUP(A21,#REF!,48,)</f>
        <v>#REF!</v>
      </c>
      <c r="G21" s="16" t="e">
        <f>VLOOKUP(A21,#REF!,49,)</f>
        <v>#REF!</v>
      </c>
      <c r="H21" s="16" t="e">
        <f>VLOOKUP(A21,#REF!,50,)</f>
        <v>#REF!</v>
      </c>
      <c r="L21" t="e">
        <f t="shared" si="0"/>
        <v>#REF!</v>
      </c>
      <c r="N21" t="e">
        <f t="shared" si="1"/>
        <v>#REF!</v>
      </c>
    </row>
    <row r="22" spans="1:14">
      <c r="A22" t="s">
        <v>157</v>
      </c>
      <c r="B22" t="e">
        <f>VLOOKUP('NIM tilpasset_udgået (2)'!A22,#REF!,35,)</f>
        <v>#REF!</v>
      </c>
      <c r="C22" s="25" t="e">
        <f>VLOOKUP(A22,#REF!,37,)</f>
        <v>#REF!</v>
      </c>
      <c r="D22" s="25" t="e">
        <f>VLOOKUP(C22,#REF!,3,FALSE)</f>
        <v>#REF!</v>
      </c>
      <c r="E22" s="30" t="e">
        <f>VLOOKUP(A22,#REF!,47,)</f>
        <v>#REF!</v>
      </c>
      <c r="F22" s="25" t="e">
        <f>VLOOKUP(A22,#REF!,48,)</f>
        <v>#REF!</v>
      </c>
      <c r="G22" s="16" t="e">
        <f>VLOOKUP(A22,#REF!,49,)</f>
        <v>#REF!</v>
      </c>
      <c r="H22" s="16" t="e">
        <f>VLOOKUP(A22,#REF!,50,)</f>
        <v>#REF!</v>
      </c>
      <c r="L22" t="e">
        <f t="shared" si="0"/>
        <v>#REF!</v>
      </c>
      <c r="N22" t="e">
        <f t="shared" si="1"/>
        <v>#REF!</v>
      </c>
    </row>
    <row r="23" spans="1:14">
      <c r="A23" t="s">
        <v>175</v>
      </c>
      <c r="B23" t="e">
        <f>VLOOKUP('NIM tilpasset_udgået (2)'!A23,#REF!,35,)</f>
        <v>#REF!</v>
      </c>
      <c r="C23" s="25" t="e">
        <f>VLOOKUP(A23,#REF!,37,)</f>
        <v>#REF!</v>
      </c>
      <c r="D23" s="25" t="e">
        <f>VLOOKUP(C23,#REF!,3,FALSE)</f>
        <v>#REF!</v>
      </c>
      <c r="E23" s="30" t="e">
        <f>VLOOKUP(A23,#REF!,47,)</f>
        <v>#REF!</v>
      </c>
      <c r="F23" s="25" t="e">
        <f>VLOOKUP(A23,#REF!,48,)</f>
        <v>#REF!</v>
      </c>
      <c r="G23" s="16" t="e">
        <f>VLOOKUP(A23,#REF!,49,)</f>
        <v>#REF!</v>
      </c>
      <c r="H23" s="16" t="e">
        <f>VLOOKUP(A23,#REF!,50,)</f>
        <v>#REF!</v>
      </c>
      <c r="L23" t="e">
        <f t="shared" si="0"/>
        <v>#REF!</v>
      </c>
      <c r="N23" t="e">
        <f t="shared" si="1"/>
        <v>#REF!</v>
      </c>
    </row>
    <row r="24" spans="1:14">
      <c r="A24" t="s">
        <v>167</v>
      </c>
      <c r="B24" t="e">
        <f>VLOOKUP('NIM tilpasset_udgået (2)'!A24,#REF!,35,)</f>
        <v>#REF!</v>
      </c>
      <c r="C24" s="25" t="e">
        <f>VLOOKUP(A24,#REF!,37,)</f>
        <v>#REF!</v>
      </c>
      <c r="D24" s="25" t="e">
        <f>VLOOKUP(C24,#REF!,3,FALSE)</f>
        <v>#REF!</v>
      </c>
      <c r="E24" s="30" t="e">
        <f>VLOOKUP(A24,#REF!,47,)</f>
        <v>#REF!</v>
      </c>
      <c r="F24" s="25" t="e">
        <f>VLOOKUP(A24,#REF!,48,)</f>
        <v>#REF!</v>
      </c>
      <c r="G24" s="16" t="e">
        <f>VLOOKUP(A24,#REF!,49,)</f>
        <v>#REF!</v>
      </c>
      <c r="H24" s="16" t="e">
        <f>VLOOKUP(A24,#REF!,50,)</f>
        <v>#REF!</v>
      </c>
      <c r="L24" t="e">
        <f t="shared" si="0"/>
        <v>#REF!</v>
      </c>
      <c r="N24" t="e">
        <f t="shared" si="1"/>
        <v>#REF!</v>
      </c>
    </row>
    <row r="25" spans="1:14">
      <c r="A25" t="s">
        <v>240</v>
      </c>
      <c r="B25" t="e">
        <f>VLOOKUP('NIM tilpasset_udgået (2)'!A25,#REF!,35,)</f>
        <v>#REF!</v>
      </c>
      <c r="C25" s="25" t="e">
        <f>VLOOKUP(A25,#REF!,37,)</f>
        <v>#REF!</v>
      </c>
      <c r="D25" s="25" t="e">
        <f>VLOOKUP(C25,#REF!,3,FALSE)</f>
        <v>#REF!</v>
      </c>
      <c r="E25" s="30" t="e">
        <f>VLOOKUP(A25,#REF!,47,)</f>
        <v>#REF!</v>
      </c>
      <c r="F25" s="25" t="e">
        <f>VLOOKUP(A25,#REF!,48,)</f>
        <v>#REF!</v>
      </c>
      <c r="G25" s="16" t="e">
        <f>VLOOKUP(A25,#REF!,49,)</f>
        <v>#REF!</v>
      </c>
      <c r="H25" s="16" t="e">
        <f>VLOOKUP(A25,#REF!,50,)</f>
        <v>#REF!</v>
      </c>
      <c r="L25" t="e">
        <f t="shared" si="0"/>
        <v>#REF!</v>
      </c>
      <c r="N25" t="e">
        <f t="shared" si="1"/>
        <v>#REF!</v>
      </c>
    </row>
    <row r="26" spans="1:14">
      <c r="A26" t="s">
        <v>515</v>
      </c>
      <c r="B26" t="e">
        <f>VLOOKUP('NIM tilpasset_udgået (2)'!A26,#REF!,35,)</f>
        <v>#REF!</v>
      </c>
      <c r="C26" s="25" t="e">
        <f>VLOOKUP(A26,#REF!,37,)</f>
        <v>#REF!</v>
      </c>
      <c r="D26" s="25" t="e">
        <f>VLOOKUP(C26,#REF!,3,FALSE)</f>
        <v>#REF!</v>
      </c>
      <c r="E26" s="30" t="e">
        <f>VLOOKUP(A26,#REF!,47,)</f>
        <v>#REF!</v>
      </c>
      <c r="F26" s="25" t="e">
        <f>VLOOKUP(A26,#REF!,48,)</f>
        <v>#REF!</v>
      </c>
      <c r="G26" s="16" t="e">
        <f>VLOOKUP(A26,#REF!,49,)</f>
        <v>#REF!</v>
      </c>
      <c r="H26" s="16" t="e">
        <f>VLOOKUP(A26,#REF!,50,)</f>
        <v>#REF!</v>
      </c>
      <c r="L26" t="e">
        <f t="shared" si="0"/>
        <v>#REF!</v>
      </c>
      <c r="N26" t="e">
        <f t="shared" si="1"/>
        <v>#REF!</v>
      </c>
    </row>
    <row r="27" spans="1:14">
      <c r="A27" t="s">
        <v>181</v>
      </c>
      <c r="B27" t="e">
        <f>VLOOKUP('NIM tilpasset_udgået (2)'!A27,#REF!,35,)</f>
        <v>#REF!</v>
      </c>
      <c r="C27" s="25" t="e">
        <f>VLOOKUP(A27,#REF!,37,)</f>
        <v>#REF!</v>
      </c>
      <c r="D27" s="25" t="e">
        <f>VLOOKUP(C27,#REF!,3,FALSE)</f>
        <v>#REF!</v>
      </c>
      <c r="E27" s="30" t="e">
        <f>VLOOKUP(A27,#REF!,47,)</f>
        <v>#REF!</v>
      </c>
      <c r="F27" s="25" t="e">
        <f>VLOOKUP(A27,#REF!,48,)</f>
        <v>#REF!</v>
      </c>
      <c r="G27" s="16" t="e">
        <f>VLOOKUP(A27,#REF!,49,)</f>
        <v>#REF!</v>
      </c>
      <c r="H27" s="16" t="e">
        <f>VLOOKUP(A27,#REF!,50,)</f>
        <v>#REF!</v>
      </c>
      <c r="L27" t="e">
        <f t="shared" si="0"/>
        <v>#REF!</v>
      </c>
      <c r="N27" t="e">
        <f t="shared" si="1"/>
        <v>#REF!</v>
      </c>
    </row>
    <row r="28" spans="1:14">
      <c r="A28" t="s">
        <v>1326</v>
      </c>
      <c r="B28" t="e">
        <f>VLOOKUP('NIM tilpasset_udgået (2)'!A28,#REF!,35,)</f>
        <v>#REF!</v>
      </c>
      <c r="C28" s="25" t="e">
        <f>VLOOKUP(A28,#REF!,37,)</f>
        <v>#REF!</v>
      </c>
      <c r="D28" s="25" t="e">
        <f>VLOOKUP(C28,#REF!,3,FALSE)</f>
        <v>#REF!</v>
      </c>
      <c r="E28" s="30" t="e">
        <f>VLOOKUP(A28,#REF!,47,)</f>
        <v>#REF!</v>
      </c>
      <c r="F28" s="25" t="e">
        <f>VLOOKUP(A28,#REF!,48,)</f>
        <v>#REF!</v>
      </c>
      <c r="G28" s="16" t="e">
        <f>VLOOKUP(A28,#REF!,49,)</f>
        <v>#REF!</v>
      </c>
      <c r="H28" s="16" t="e">
        <f>VLOOKUP(A28,#REF!,50,)</f>
        <v>#REF!</v>
      </c>
      <c r="L28" t="e">
        <f t="shared" si="0"/>
        <v>#REF!</v>
      </c>
      <c r="N28" t="e">
        <f t="shared" si="1"/>
        <v>#REF!</v>
      </c>
    </row>
    <row r="29" spans="1:14">
      <c r="A29" t="s">
        <v>462</v>
      </c>
      <c r="B29" t="e">
        <f>VLOOKUP('NIM tilpasset_udgået (2)'!A29,#REF!,35,)</f>
        <v>#REF!</v>
      </c>
      <c r="C29" s="25" t="e">
        <f>VLOOKUP(A29,#REF!,37,)</f>
        <v>#REF!</v>
      </c>
      <c r="D29" s="25" t="e">
        <f>VLOOKUP(C29,#REF!,3,FALSE)</f>
        <v>#REF!</v>
      </c>
      <c r="E29" s="30" t="e">
        <f>VLOOKUP(A29,#REF!,47,)</f>
        <v>#REF!</v>
      </c>
      <c r="F29" s="25" t="e">
        <f>VLOOKUP(A29,#REF!,48,)</f>
        <v>#REF!</v>
      </c>
      <c r="G29" s="16" t="e">
        <f>VLOOKUP(A29,#REF!,49,)</f>
        <v>#REF!</v>
      </c>
      <c r="H29" s="16" t="e">
        <f>VLOOKUP(A29,#REF!,50,)</f>
        <v>#REF!</v>
      </c>
      <c r="L29" t="e">
        <f t="shared" si="0"/>
        <v>#REF!</v>
      </c>
      <c r="N29" t="e">
        <f t="shared" si="1"/>
        <v>#REF!</v>
      </c>
    </row>
    <row r="30" spans="1:14">
      <c r="A30" t="s">
        <v>183</v>
      </c>
      <c r="B30" t="e">
        <f>VLOOKUP('NIM tilpasset_udgået (2)'!A30,#REF!,35,)</f>
        <v>#REF!</v>
      </c>
      <c r="C30" s="25" t="e">
        <f>VLOOKUP(A30,#REF!,37,)</f>
        <v>#REF!</v>
      </c>
      <c r="D30" s="25" t="e">
        <f>VLOOKUP(C30,#REF!,3,FALSE)</f>
        <v>#REF!</v>
      </c>
      <c r="E30" s="30" t="e">
        <f>VLOOKUP(A30,#REF!,47,)</f>
        <v>#REF!</v>
      </c>
      <c r="F30" s="25" t="e">
        <f>VLOOKUP(A30,#REF!,48,)</f>
        <v>#REF!</v>
      </c>
      <c r="G30" s="16" t="e">
        <f>VLOOKUP(A30,#REF!,49,)</f>
        <v>#REF!</v>
      </c>
      <c r="H30" s="16" t="e">
        <f>VLOOKUP(A30,#REF!,50,)</f>
        <v>#REF!</v>
      </c>
      <c r="L30" t="e">
        <f t="shared" si="0"/>
        <v>#REF!</v>
      </c>
      <c r="N30" t="e">
        <f t="shared" si="1"/>
        <v>#REF!</v>
      </c>
    </row>
    <row r="31" spans="1:14">
      <c r="A31" t="s">
        <v>187</v>
      </c>
      <c r="B31" t="e">
        <f>VLOOKUP('NIM tilpasset_udgået (2)'!A31,#REF!,35,)</f>
        <v>#REF!</v>
      </c>
      <c r="C31" s="25" t="e">
        <f>VLOOKUP(A31,#REF!,37,)</f>
        <v>#REF!</v>
      </c>
      <c r="D31" s="25" t="e">
        <f>VLOOKUP(C31,#REF!,3,FALSE)</f>
        <v>#REF!</v>
      </c>
      <c r="E31" s="30" t="e">
        <f>VLOOKUP(A31,#REF!,47,)</f>
        <v>#REF!</v>
      </c>
      <c r="F31" s="25" t="e">
        <f>VLOOKUP(A31,#REF!,48,)</f>
        <v>#REF!</v>
      </c>
      <c r="G31" s="16" t="e">
        <f>VLOOKUP(A31,#REF!,49,)</f>
        <v>#REF!</v>
      </c>
      <c r="H31" s="16" t="e">
        <f>VLOOKUP(A31,#REF!,50,)</f>
        <v>#REF!</v>
      </c>
      <c r="L31" t="e">
        <f t="shared" si="0"/>
        <v>#REF!</v>
      </c>
      <c r="N31" t="e">
        <f t="shared" si="1"/>
        <v>#REF!</v>
      </c>
    </row>
    <row r="32" spans="1:14">
      <c r="A32" t="s">
        <v>1327</v>
      </c>
      <c r="B32" t="e">
        <f>VLOOKUP('NIM tilpasset_udgået (2)'!A32,#REF!,35,)</f>
        <v>#REF!</v>
      </c>
      <c r="C32" s="25" t="e">
        <f>VLOOKUP(A32,#REF!,37,)</f>
        <v>#REF!</v>
      </c>
      <c r="D32" s="25" t="e">
        <f>VLOOKUP(C32,#REF!,3,FALSE)</f>
        <v>#REF!</v>
      </c>
      <c r="E32" s="30" t="e">
        <f>VLOOKUP(A32,#REF!,47,)</f>
        <v>#REF!</v>
      </c>
      <c r="F32" s="25" t="e">
        <f>VLOOKUP(A32,#REF!,48,)</f>
        <v>#REF!</v>
      </c>
      <c r="G32" s="16" t="e">
        <f>VLOOKUP(A32,#REF!,49,)</f>
        <v>#REF!</v>
      </c>
      <c r="H32" s="16" t="e">
        <f>VLOOKUP(A32,#REF!,50,)</f>
        <v>#REF!</v>
      </c>
      <c r="L32" t="e">
        <f t="shared" si="0"/>
        <v>#REF!</v>
      </c>
      <c r="N32" t="e">
        <f t="shared" si="1"/>
        <v>#REF!</v>
      </c>
    </row>
    <row r="33" spans="1:14">
      <c r="A33" t="s">
        <v>1165</v>
      </c>
      <c r="B33" t="e">
        <f>VLOOKUP('NIM tilpasset_udgået (2)'!A33,#REF!,35,)</f>
        <v>#REF!</v>
      </c>
      <c r="C33" s="25" t="e">
        <f>VLOOKUP(A33,#REF!,37,)</f>
        <v>#REF!</v>
      </c>
      <c r="D33" s="25" t="e">
        <f>VLOOKUP(C33,#REF!,3,FALSE)</f>
        <v>#REF!</v>
      </c>
      <c r="E33" s="30" t="e">
        <f>VLOOKUP(A33,#REF!,47,)</f>
        <v>#REF!</v>
      </c>
      <c r="F33" s="25" t="e">
        <f>VLOOKUP(A33,#REF!,48,)</f>
        <v>#REF!</v>
      </c>
      <c r="G33" s="16" t="e">
        <f>VLOOKUP(A33,#REF!,49,)</f>
        <v>#REF!</v>
      </c>
      <c r="H33" s="16" t="e">
        <f>VLOOKUP(A33,#REF!,50,)</f>
        <v>#REF!</v>
      </c>
      <c r="L33" t="e">
        <f t="shared" si="0"/>
        <v>#REF!</v>
      </c>
      <c r="N33" t="e">
        <f t="shared" si="1"/>
        <v>#REF!</v>
      </c>
    </row>
    <row r="34" spans="1:14">
      <c r="A34" t="s">
        <v>1328</v>
      </c>
      <c r="B34" t="e">
        <f>VLOOKUP('NIM tilpasset_udgået (2)'!A34,#REF!,35,)</f>
        <v>#REF!</v>
      </c>
      <c r="C34" s="25" t="e">
        <f>VLOOKUP(A34,#REF!,37,)</f>
        <v>#REF!</v>
      </c>
      <c r="D34" s="25" t="e">
        <f>VLOOKUP(C34,#REF!,3,FALSE)</f>
        <v>#REF!</v>
      </c>
      <c r="E34" s="30" t="e">
        <f>VLOOKUP(A34,#REF!,47,)</f>
        <v>#REF!</v>
      </c>
      <c r="F34" s="25" t="e">
        <f>VLOOKUP(A34,#REF!,48,)</f>
        <v>#REF!</v>
      </c>
      <c r="G34" s="16" t="e">
        <f>VLOOKUP(A34,#REF!,49,)</f>
        <v>#REF!</v>
      </c>
      <c r="H34" s="16" t="e">
        <f>VLOOKUP(A34,#REF!,50,)</f>
        <v>#REF!</v>
      </c>
      <c r="L34" t="e">
        <f t="shared" si="0"/>
        <v>#REF!</v>
      </c>
      <c r="N34" t="e">
        <f t="shared" si="1"/>
        <v>#REF!</v>
      </c>
    </row>
    <row r="35" spans="1:14">
      <c r="A35" t="s">
        <v>1229</v>
      </c>
      <c r="B35" t="e">
        <f>VLOOKUP('NIM tilpasset_udgået (2)'!A35,#REF!,35,)</f>
        <v>#REF!</v>
      </c>
      <c r="C35" s="25" t="e">
        <f>VLOOKUP(A35,#REF!,37,)</f>
        <v>#REF!</v>
      </c>
      <c r="D35" s="25" t="e">
        <f>VLOOKUP(C35,#REF!,3,FALSE)</f>
        <v>#REF!</v>
      </c>
      <c r="E35" s="30" t="e">
        <f>VLOOKUP(A35,#REF!,47,)</f>
        <v>#REF!</v>
      </c>
      <c r="F35" s="25" t="e">
        <f>VLOOKUP(A35,#REF!,48,)</f>
        <v>#REF!</v>
      </c>
      <c r="G35" s="16" t="e">
        <f>VLOOKUP(A35,#REF!,49,)</f>
        <v>#REF!</v>
      </c>
      <c r="H35" s="16" t="e">
        <f>VLOOKUP(A35,#REF!,50,)</f>
        <v>#REF!</v>
      </c>
      <c r="L35" t="e">
        <f t="shared" si="0"/>
        <v>#REF!</v>
      </c>
      <c r="N35" t="e">
        <f t="shared" si="1"/>
        <v>#REF!</v>
      </c>
    </row>
    <row r="36" spans="1:14">
      <c r="A36" t="s">
        <v>487</v>
      </c>
      <c r="B36" t="e">
        <f>VLOOKUP('NIM tilpasset_udgået (2)'!A36,#REF!,35,)</f>
        <v>#REF!</v>
      </c>
      <c r="C36" s="25" t="e">
        <f>VLOOKUP(A36,#REF!,37,)</f>
        <v>#REF!</v>
      </c>
      <c r="D36" s="25" t="e">
        <f>VLOOKUP(C36,#REF!,3,FALSE)</f>
        <v>#REF!</v>
      </c>
      <c r="E36" s="30" t="e">
        <f>VLOOKUP(A36,#REF!,47,)</f>
        <v>#REF!</v>
      </c>
      <c r="F36" s="25" t="e">
        <f>VLOOKUP(A36,#REF!,48,)</f>
        <v>#REF!</v>
      </c>
      <c r="G36" s="16" t="e">
        <f>VLOOKUP(A36,#REF!,49,)</f>
        <v>#REF!</v>
      </c>
      <c r="H36" s="16" t="e">
        <f>VLOOKUP(A36,#REF!,50,)</f>
        <v>#REF!</v>
      </c>
      <c r="L36" t="e">
        <f t="shared" si="0"/>
        <v>#REF!</v>
      </c>
      <c r="N36" t="e">
        <f t="shared" si="1"/>
        <v>#REF!</v>
      </c>
    </row>
    <row r="37" spans="1:14">
      <c r="A37" t="s">
        <v>728</v>
      </c>
      <c r="B37" t="e">
        <f>VLOOKUP('NIM tilpasset_udgået (2)'!A37,#REF!,35,)</f>
        <v>#REF!</v>
      </c>
      <c r="C37" s="25" t="e">
        <f>VLOOKUP(A37,#REF!,37,)</f>
        <v>#REF!</v>
      </c>
      <c r="D37" s="25" t="e">
        <f>VLOOKUP(C37,#REF!,3,FALSE)</f>
        <v>#REF!</v>
      </c>
      <c r="E37" s="30" t="e">
        <f>VLOOKUP(A37,#REF!,47,)</f>
        <v>#REF!</v>
      </c>
      <c r="F37" s="25" t="e">
        <f>VLOOKUP(A37,#REF!,48,)</f>
        <v>#REF!</v>
      </c>
      <c r="G37" s="16" t="e">
        <f>VLOOKUP(A37,#REF!,49,)</f>
        <v>#REF!</v>
      </c>
      <c r="H37" s="16" t="e">
        <f>VLOOKUP(A37,#REF!,50,)</f>
        <v>#REF!</v>
      </c>
      <c r="L37" t="e">
        <f t="shared" si="0"/>
        <v>#REF!</v>
      </c>
      <c r="N37" t="e">
        <f t="shared" si="1"/>
        <v>#REF!</v>
      </c>
    </row>
    <row r="38" spans="1:14">
      <c r="A38" t="s">
        <v>200</v>
      </c>
      <c r="B38" t="e">
        <f>VLOOKUP('NIM tilpasset_udgået (2)'!A38,#REF!,35,)</f>
        <v>#REF!</v>
      </c>
      <c r="C38" s="25" t="e">
        <f>VLOOKUP(A38,#REF!,37,)</f>
        <v>#REF!</v>
      </c>
      <c r="D38" s="25" t="e">
        <f>VLOOKUP(C38,#REF!,3,FALSE)</f>
        <v>#REF!</v>
      </c>
      <c r="E38" s="30" t="e">
        <f>VLOOKUP(A38,#REF!,47,)</f>
        <v>#REF!</v>
      </c>
      <c r="F38" s="25" t="e">
        <f>VLOOKUP(A38,#REF!,48,)</f>
        <v>#REF!</v>
      </c>
      <c r="G38" s="16" t="e">
        <f>VLOOKUP(A38,#REF!,49,)</f>
        <v>#REF!</v>
      </c>
      <c r="H38" s="16" t="e">
        <f>VLOOKUP(A38,#REF!,50,)</f>
        <v>#REF!</v>
      </c>
      <c r="L38" t="e">
        <f t="shared" si="0"/>
        <v>#REF!</v>
      </c>
      <c r="N38" t="e">
        <f t="shared" si="1"/>
        <v>#REF!</v>
      </c>
    </row>
    <row r="39" spans="1:14">
      <c r="A39" t="s">
        <v>1329</v>
      </c>
      <c r="B39" t="e">
        <f>VLOOKUP('NIM tilpasset_udgået (2)'!A39,#REF!,35,)</f>
        <v>#REF!</v>
      </c>
      <c r="C39" s="25" t="e">
        <f>VLOOKUP(A39,#REF!,37,)</f>
        <v>#REF!</v>
      </c>
      <c r="D39" s="25" t="e">
        <f>VLOOKUP(C39,#REF!,3,FALSE)</f>
        <v>#REF!</v>
      </c>
      <c r="E39" s="30" t="e">
        <f>VLOOKUP(A39,#REF!,47,)</f>
        <v>#REF!</v>
      </c>
      <c r="F39" s="25" t="e">
        <f>VLOOKUP(A39,#REF!,48,)</f>
        <v>#REF!</v>
      </c>
      <c r="G39" s="16" t="e">
        <f>VLOOKUP(A39,#REF!,49,)</f>
        <v>#REF!</v>
      </c>
      <c r="H39" s="16" t="e">
        <f>VLOOKUP(A39,#REF!,50,)</f>
        <v>#REF!</v>
      </c>
      <c r="L39" t="e">
        <f t="shared" si="0"/>
        <v>#REF!</v>
      </c>
      <c r="N39" t="e">
        <f t="shared" si="1"/>
        <v>#REF!</v>
      </c>
    </row>
    <row r="40" spans="1:14">
      <c r="A40" t="s">
        <v>1330</v>
      </c>
      <c r="B40" t="e">
        <f>VLOOKUP('NIM tilpasset_udgået (2)'!A40,#REF!,35,)</f>
        <v>#REF!</v>
      </c>
      <c r="C40" s="25" t="e">
        <f>VLOOKUP(A40,#REF!,37,)</f>
        <v>#REF!</v>
      </c>
      <c r="D40" s="25" t="e">
        <f>VLOOKUP(C40,#REF!,3,FALSE)</f>
        <v>#REF!</v>
      </c>
      <c r="E40" s="30" t="e">
        <f>VLOOKUP(A40,#REF!,47,)</f>
        <v>#REF!</v>
      </c>
      <c r="F40" s="25" t="e">
        <f>VLOOKUP(A40,#REF!,48,)</f>
        <v>#REF!</v>
      </c>
      <c r="G40" s="16" t="e">
        <f>VLOOKUP(A40,#REF!,49,)</f>
        <v>#REF!</v>
      </c>
      <c r="H40" s="16" t="e">
        <f>VLOOKUP(A40,#REF!,50,)</f>
        <v>#REF!</v>
      </c>
      <c r="L40" t="e">
        <f t="shared" si="0"/>
        <v>#REF!</v>
      </c>
      <c r="N40" t="e">
        <f t="shared" si="1"/>
        <v>#REF!</v>
      </c>
    </row>
    <row r="41" spans="1:14">
      <c r="A41" t="s">
        <v>281</v>
      </c>
      <c r="B41" t="e">
        <f>VLOOKUP('NIM tilpasset_udgået (2)'!A41,#REF!,35,)</f>
        <v>#REF!</v>
      </c>
      <c r="C41" s="25" t="e">
        <f>VLOOKUP(A41,#REF!,37,)</f>
        <v>#REF!</v>
      </c>
      <c r="D41" s="25" t="e">
        <f>VLOOKUP(C41,#REF!,3,FALSE)</f>
        <v>#REF!</v>
      </c>
      <c r="E41" s="30" t="e">
        <f>VLOOKUP(A41,#REF!,47,)</f>
        <v>#REF!</v>
      </c>
      <c r="F41" s="25" t="e">
        <f>VLOOKUP(A41,#REF!,48,)</f>
        <v>#REF!</v>
      </c>
      <c r="G41" s="16" t="e">
        <f>VLOOKUP(A41,#REF!,49,)</f>
        <v>#REF!</v>
      </c>
      <c r="H41" s="16" t="e">
        <f>VLOOKUP(A41,#REF!,50,)</f>
        <v>#REF!</v>
      </c>
      <c r="L41" t="e">
        <f t="shared" si="0"/>
        <v>#REF!</v>
      </c>
      <c r="N41" t="e">
        <f t="shared" si="1"/>
        <v>#REF!</v>
      </c>
    </row>
    <row r="42" spans="1:14">
      <c r="A42" t="s">
        <v>344</v>
      </c>
      <c r="B42" t="e">
        <f>VLOOKUP('NIM tilpasset_udgået (2)'!A42,#REF!,35,)</f>
        <v>#REF!</v>
      </c>
      <c r="C42" s="25" t="e">
        <f>VLOOKUP(A42,#REF!,37,)</f>
        <v>#REF!</v>
      </c>
      <c r="D42" s="25" t="e">
        <f>VLOOKUP(C42,#REF!,3,FALSE)</f>
        <v>#REF!</v>
      </c>
      <c r="E42" s="30" t="e">
        <f>VLOOKUP(A42,#REF!,47,)</f>
        <v>#REF!</v>
      </c>
      <c r="F42" s="25" t="e">
        <f>VLOOKUP(A42,#REF!,48,)</f>
        <v>#REF!</v>
      </c>
      <c r="G42" s="16" t="e">
        <f>VLOOKUP(A42,#REF!,49,)</f>
        <v>#REF!</v>
      </c>
      <c r="H42" s="16" t="e">
        <f>VLOOKUP(A42,#REF!,50,)</f>
        <v>#REF!</v>
      </c>
      <c r="L42" t="e">
        <f t="shared" si="0"/>
        <v>#REF!</v>
      </c>
      <c r="N42" t="e">
        <f t="shared" si="1"/>
        <v>#REF!</v>
      </c>
    </row>
    <row r="43" spans="1:14">
      <c r="A43" t="s">
        <v>191</v>
      </c>
      <c r="B43" t="e">
        <f>VLOOKUP('NIM tilpasset_udgået (2)'!A43,#REF!,35,)</f>
        <v>#REF!</v>
      </c>
      <c r="C43" s="25" t="e">
        <f>VLOOKUP(A43,#REF!,37,)</f>
        <v>#REF!</v>
      </c>
      <c r="D43" s="25" t="e">
        <f>VLOOKUP(C43,#REF!,3,FALSE)</f>
        <v>#REF!</v>
      </c>
      <c r="E43" s="30" t="e">
        <f>VLOOKUP(A43,#REF!,47,)</f>
        <v>#REF!</v>
      </c>
      <c r="F43" s="25" t="e">
        <f>VLOOKUP(A43,#REF!,48,)</f>
        <v>#REF!</v>
      </c>
      <c r="G43" s="16" t="e">
        <f>VLOOKUP(A43,#REF!,49,)</f>
        <v>#REF!</v>
      </c>
      <c r="H43" s="16" t="e">
        <f>VLOOKUP(A43,#REF!,50,)</f>
        <v>#REF!</v>
      </c>
      <c r="L43" t="e">
        <f t="shared" si="0"/>
        <v>#REF!</v>
      </c>
      <c r="N43" t="e">
        <f t="shared" si="1"/>
        <v>#REF!</v>
      </c>
    </row>
    <row r="44" spans="1:14">
      <c r="A44" t="s">
        <v>521</v>
      </c>
      <c r="B44" t="e">
        <f>VLOOKUP('NIM tilpasset_udgået (2)'!A44,#REF!,35,)</f>
        <v>#REF!</v>
      </c>
      <c r="C44" s="25" t="e">
        <f>VLOOKUP(A44,#REF!,37,)</f>
        <v>#REF!</v>
      </c>
      <c r="D44" s="25" t="e">
        <f>VLOOKUP(C44,#REF!,3,FALSE)</f>
        <v>#REF!</v>
      </c>
      <c r="E44" s="30" t="e">
        <f>VLOOKUP(A44,#REF!,47,)</f>
        <v>#REF!</v>
      </c>
      <c r="F44" s="25" t="e">
        <f>VLOOKUP(A44,#REF!,48,)</f>
        <v>#REF!</v>
      </c>
      <c r="G44" s="16" t="e">
        <f>VLOOKUP(A44,#REF!,49,)</f>
        <v>#REF!</v>
      </c>
      <c r="H44" s="16" t="e">
        <f>VLOOKUP(A44,#REF!,50,)</f>
        <v>#REF!</v>
      </c>
      <c r="L44" t="e">
        <f t="shared" si="0"/>
        <v>#REF!</v>
      </c>
      <c r="N44" t="e">
        <f t="shared" si="1"/>
        <v>#REF!</v>
      </c>
    </row>
    <row r="45" spans="1:14">
      <c r="A45" t="s">
        <v>197</v>
      </c>
      <c r="B45" t="e">
        <f>VLOOKUP('NIM tilpasset_udgået (2)'!A45,#REF!,35,)</f>
        <v>#REF!</v>
      </c>
      <c r="C45" s="25" t="e">
        <f>VLOOKUP(A45,#REF!,37,)</f>
        <v>#REF!</v>
      </c>
      <c r="D45" s="25" t="e">
        <f>VLOOKUP(C45,#REF!,3,FALSE)</f>
        <v>#REF!</v>
      </c>
      <c r="E45" s="30" t="e">
        <f>VLOOKUP(A45,#REF!,47,)</f>
        <v>#REF!</v>
      </c>
      <c r="F45" s="25" t="e">
        <f>VLOOKUP(A45,#REF!,48,)</f>
        <v>#REF!</v>
      </c>
      <c r="G45" s="16" t="e">
        <f>VLOOKUP(A45,#REF!,49,)</f>
        <v>#REF!</v>
      </c>
      <c r="H45" s="16" t="e">
        <f>VLOOKUP(A45,#REF!,50,)</f>
        <v>#REF!</v>
      </c>
      <c r="L45" t="e">
        <f t="shared" si="0"/>
        <v>#REF!</v>
      </c>
      <c r="N45" t="e">
        <f t="shared" si="1"/>
        <v>#REF!</v>
      </c>
    </row>
    <row r="46" spans="1:14">
      <c r="A46" t="s">
        <v>1331</v>
      </c>
      <c r="B46" t="e">
        <f>VLOOKUP('NIM tilpasset_udgået (2)'!A46,#REF!,35,)</f>
        <v>#REF!</v>
      </c>
      <c r="C46" s="25" t="e">
        <f>VLOOKUP(A46,#REF!,37,)</f>
        <v>#REF!</v>
      </c>
      <c r="D46" s="25" t="e">
        <f>VLOOKUP(C46,#REF!,3,FALSE)</f>
        <v>#REF!</v>
      </c>
      <c r="E46" s="30" t="e">
        <f>VLOOKUP(A46,#REF!,47,)</f>
        <v>#REF!</v>
      </c>
      <c r="F46" s="25" t="e">
        <f>VLOOKUP(A46,#REF!,48,)</f>
        <v>#REF!</v>
      </c>
      <c r="G46" s="16" t="e">
        <f>VLOOKUP(A46,#REF!,49,)</f>
        <v>#REF!</v>
      </c>
      <c r="H46" s="16" t="e">
        <f>VLOOKUP(A46,#REF!,50,)</f>
        <v>#REF!</v>
      </c>
      <c r="L46" t="e">
        <f t="shared" si="0"/>
        <v>#REF!</v>
      </c>
      <c r="N46" t="e">
        <f t="shared" si="1"/>
        <v>#REF!</v>
      </c>
    </row>
    <row r="47" spans="1:14">
      <c r="A47" t="s">
        <v>1320</v>
      </c>
      <c r="B47" t="e">
        <f>VLOOKUP('NIM tilpasset_udgået (2)'!A47,#REF!,35,)</f>
        <v>#REF!</v>
      </c>
      <c r="C47" s="25" t="e">
        <f>VLOOKUP(A47,#REF!,37,)</f>
        <v>#REF!</v>
      </c>
      <c r="D47" s="25" t="e">
        <f>VLOOKUP(C47,#REF!,3,FALSE)</f>
        <v>#REF!</v>
      </c>
      <c r="E47" s="30" t="e">
        <f>VLOOKUP(A47,#REF!,47,)</f>
        <v>#REF!</v>
      </c>
      <c r="F47" s="25" t="e">
        <f>VLOOKUP(A47,#REF!,48,)</f>
        <v>#REF!</v>
      </c>
      <c r="G47" s="16" t="e">
        <f>VLOOKUP(A47,#REF!,49,)</f>
        <v>#REF!</v>
      </c>
      <c r="H47" s="16" t="e">
        <f>VLOOKUP(A47,#REF!,50,)</f>
        <v>#REF!</v>
      </c>
      <c r="L47" t="e">
        <f t="shared" si="0"/>
        <v>#REF!</v>
      </c>
      <c r="N47" t="e">
        <f t="shared" si="1"/>
        <v>#REF!</v>
      </c>
    </row>
    <row r="48" spans="1:14">
      <c r="A48" t="s">
        <v>465</v>
      </c>
      <c r="B48" t="e">
        <f>VLOOKUP('NIM tilpasset_udgået (2)'!A48,#REF!,35,)</f>
        <v>#REF!</v>
      </c>
      <c r="C48" s="25" t="e">
        <f>VLOOKUP(A48,#REF!,37,)</f>
        <v>#REF!</v>
      </c>
      <c r="D48" s="25" t="e">
        <f>VLOOKUP(C48,#REF!,3,FALSE)</f>
        <v>#REF!</v>
      </c>
      <c r="E48" s="30" t="e">
        <f>VLOOKUP(A48,#REF!,47,)</f>
        <v>#REF!</v>
      </c>
      <c r="F48" s="25" t="e">
        <f>VLOOKUP(A48,#REF!,48,)</f>
        <v>#REF!</v>
      </c>
      <c r="G48" s="16" t="e">
        <f>VLOOKUP(A48,#REF!,49,)</f>
        <v>#REF!</v>
      </c>
      <c r="H48" s="16" t="e">
        <f>VLOOKUP(A48,#REF!,50,)</f>
        <v>#REF!</v>
      </c>
      <c r="L48" t="e">
        <f t="shared" si="0"/>
        <v>#REF!</v>
      </c>
      <c r="N48" t="e">
        <f t="shared" si="1"/>
        <v>#REF!</v>
      </c>
    </row>
    <row r="49" spans="1:14">
      <c r="A49" t="s">
        <v>1189</v>
      </c>
      <c r="B49" t="e">
        <f>VLOOKUP('NIM tilpasset_udgået (2)'!A49,#REF!,35,)</f>
        <v>#REF!</v>
      </c>
      <c r="C49" s="25" t="e">
        <f>VLOOKUP(A49,#REF!,37,)</f>
        <v>#REF!</v>
      </c>
      <c r="D49" s="25" t="e">
        <f>VLOOKUP(C49,#REF!,3,FALSE)</f>
        <v>#REF!</v>
      </c>
      <c r="E49" s="30" t="e">
        <f>VLOOKUP(A49,#REF!,47,)</f>
        <v>#REF!</v>
      </c>
      <c r="F49" s="25" t="e">
        <f>VLOOKUP(A49,#REF!,48,)</f>
        <v>#REF!</v>
      </c>
      <c r="G49" s="16" t="e">
        <f>VLOOKUP(A49,#REF!,49,)</f>
        <v>#REF!</v>
      </c>
      <c r="H49" s="16" t="e">
        <f>VLOOKUP(A49,#REF!,50,)</f>
        <v>#REF!</v>
      </c>
      <c r="L49" t="e">
        <f t="shared" si="0"/>
        <v>#REF!</v>
      </c>
      <c r="N49" t="e">
        <f t="shared" si="1"/>
        <v>#REF!</v>
      </c>
    </row>
    <row r="50" spans="1:14">
      <c r="A50" t="s">
        <v>731</v>
      </c>
      <c r="B50" t="e">
        <f>VLOOKUP('NIM tilpasset_udgået (2)'!A50,#REF!,35,)</f>
        <v>#REF!</v>
      </c>
      <c r="C50" s="25" t="e">
        <f>VLOOKUP(A50,#REF!,37,)</f>
        <v>#REF!</v>
      </c>
      <c r="D50" s="25" t="e">
        <f>VLOOKUP(C50,#REF!,3,FALSE)</f>
        <v>#REF!</v>
      </c>
      <c r="E50" s="30" t="e">
        <f>VLOOKUP(A50,#REF!,47,)</f>
        <v>#REF!</v>
      </c>
      <c r="F50" s="25" t="e">
        <f>VLOOKUP(A50,#REF!,48,)</f>
        <v>#REF!</v>
      </c>
      <c r="G50" s="16" t="e">
        <f>VLOOKUP(A50,#REF!,49,)</f>
        <v>#REF!</v>
      </c>
      <c r="H50" s="16" t="e">
        <f>VLOOKUP(A50,#REF!,50,)</f>
        <v>#REF!</v>
      </c>
      <c r="L50" t="e">
        <f t="shared" si="0"/>
        <v>#REF!</v>
      </c>
      <c r="N50" t="e">
        <f t="shared" si="1"/>
        <v>#REF!</v>
      </c>
    </row>
    <row r="51" spans="1:14">
      <c r="A51" t="s">
        <v>484</v>
      </c>
      <c r="B51" t="e">
        <f>VLOOKUP('NIM tilpasset_udgået (2)'!A51,#REF!,35,)</f>
        <v>#REF!</v>
      </c>
      <c r="C51" s="25" t="e">
        <f>VLOOKUP(A51,#REF!,37,)</f>
        <v>#REF!</v>
      </c>
      <c r="D51" s="25" t="e">
        <f>VLOOKUP(C51,#REF!,3,FALSE)</f>
        <v>#REF!</v>
      </c>
      <c r="E51" s="30" t="e">
        <f>VLOOKUP(A51,#REF!,47,)</f>
        <v>#REF!</v>
      </c>
      <c r="F51" s="25" t="e">
        <f>VLOOKUP(A51,#REF!,48,)</f>
        <v>#REF!</v>
      </c>
      <c r="G51" s="16" t="e">
        <f>VLOOKUP(A51,#REF!,49,)</f>
        <v>#REF!</v>
      </c>
      <c r="H51" s="16" t="e">
        <f>VLOOKUP(A51,#REF!,50,)</f>
        <v>#REF!</v>
      </c>
      <c r="L51" t="e">
        <f t="shared" si="0"/>
        <v>#REF!</v>
      </c>
      <c r="N51" t="e">
        <f t="shared" si="1"/>
        <v>#REF!</v>
      </c>
    </row>
    <row r="52" spans="1:14">
      <c r="A52" t="s">
        <v>1214</v>
      </c>
      <c r="B52" t="e">
        <f>VLOOKUP('NIM tilpasset_udgået (2)'!A52,#REF!,35,)</f>
        <v>#REF!</v>
      </c>
      <c r="C52" s="25" t="e">
        <f>VLOOKUP(A52,#REF!,37,)</f>
        <v>#REF!</v>
      </c>
      <c r="D52" s="25" t="e">
        <f>VLOOKUP(C52,#REF!,3,FALSE)</f>
        <v>#REF!</v>
      </c>
      <c r="E52" s="30" t="e">
        <f>VLOOKUP(A52,#REF!,47,)</f>
        <v>#REF!</v>
      </c>
      <c r="F52" s="25" t="e">
        <f>VLOOKUP(A52,#REF!,48,)</f>
        <v>#REF!</v>
      </c>
      <c r="G52" s="16" t="e">
        <f>VLOOKUP(A52,#REF!,49,)</f>
        <v>#REF!</v>
      </c>
      <c r="H52" s="16" t="e">
        <f>VLOOKUP(A52,#REF!,50,)</f>
        <v>#REF!</v>
      </c>
      <c r="L52" t="e">
        <f t="shared" si="0"/>
        <v>#REF!</v>
      </c>
      <c r="N52" t="e">
        <f t="shared" si="1"/>
        <v>#REF!</v>
      </c>
    </row>
    <row r="53" spans="1:14">
      <c r="A53" t="s">
        <v>388</v>
      </c>
      <c r="B53" t="e">
        <f>VLOOKUP('NIM tilpasset_udgået (2)'!A53,#REF!,35,)</f>
        <v>#REF!</v>
      </c>
      <c r="C53" s="25" t="e">
        <f>VLOOKUP(A53,#REF!,37,)</f>
        <v>#REF!</v>
      </c>
      <c r="D53" s="25" t="e">
        <f>VLOOKUP(C53,#REF!,3,FALSE)</f>
        <v>#REF!</v>
      </c>
      <c r="E53" s="30" t="e">
        <f>VLOOKUP(A53,#REF!,47,)</f>
        <v>#REF!</v>
      </c>
      <c r="F53" s="25" t="e">
        <f>VLOOKUP(A53,#REF!,48,)</f>
        <v>#REF!</v>
      </c>
      <c r="G53" s="16" t="e">
        <f>VLOOKUP(A53,#REF!,49,)</f>
        <v>#REF!</v>
      </c>
      <c r="H53" s="16" t="e">
        <f>VLOOKUP(A53,#REF!,50,)</f>
        <v>#REF!</v>
      </c>
      <c r="L53" t="e">
        <f t="shared" si="0"/>
        <v>#REF!</v>
      </c>
      <c r="N53" t="e">
        <f t="shared" si="1"/>
        <v>#REF!</v>
      </c>
    </row>
    <row r="54" spans="1:14">
      <c r="A54" t="s">
        <v>1314</v>
      </c>
      <c r="B54" t="e">
        <f>VLOOKUP('NIM tilpasset_udgået (2)'!A54,#REF!,35,)</f>
        <v>#REF!</v>
      </c>
      <c r="C54" s="25" t="e">
        <f>VLOOKUP(A54,#REF!,37,)</f>
        <v>#REF!</v>
      </c>
      <c r="D54" s="25" t="e">
        <f>VLOOKUP(C54,#REF!,3,FALSE)</f>
        <v>#REF!</v>
      </c>
      <c r="E54" s="30" t="e">
        <f>VLOOKUP(A54,#REF!,47,)</f>
        <v>#REF!</v>
      </c>
      <c r="F54" s="25" t="e">
        <f>VLOOKUP(A54,#REF!,48,)</f>
        <v>#REF!</v>
      </c>
      <c r="G54" s="16" t="e">
        <f>VLOOKUP(A54,#REF!,49,)</f>
        <v>#REF!</v>
      </c>
      <c r="H54" s="16" t="e">
        <f>VLOOKUP(A54,#REF!,50,)</f>
        <v>#REF!</v>
      </c>
      <c r="L54" t="e">
        <f t="shared" si="0"/>
        <v>#REF!</v>
      </c>
      <c r="N54" t="e">
        <f t="shared" si="1"/>
        <v>#REF!</v>
      </c>
    </row>
    <row r="55" spans="1:14">
      <c r="A55" t="s">
        <v>216</v>
      </c>
      <c r="B55" t="e">
        <f>VLOOKUP('NIM tilpasset_udgået (2)'!A55,#REF!,35,)</f>
        <v>#REF!</v>
      </c>
      <c r="C55" s="25" t="e">
        <f>VLOOKUP(A55,#REF!,37,)</f>
        <v>#REF!</v>
      </c>
      <c r="D55" s="25" t="e">
        <f>VLOOKUP(C55,#REF!,3,FALSE)</f>
        <v>#REF!</v>
      </c>
      <c r="E55" s="30" t="e">
        <f>VLOOKUP(A55,#REF!,47,)</f>
        <v>#REF!</v>
      </c>
      <c r="F55" s="25" t="e">
        <f>VLOOKUP(A55,#REF!,48,)</f>
        <v>#REF!</v>
      </c>
      <c r="G55" s="16" t="e">
        <f>VLOOKUP(A55,#REF!,49,)</f>
        <v>#REF!</v>
      </c>
      <c r="H55" s="16" t="e">
        <f>VLOOKUP(A55,#REF!,50,)</f>
        <v>#REF!</v>
      </c>
      <c r="L55" t="e">
        <f t="shared" si="0"/>
        <v>#REF!</v>
      </c>
      <c r="N55" t="e">
        <f t="shared" si="1"/>
        <v>#REF!</v>
      </c>
    </row>
    <row r="56" spans="1:14">
      <c r="A56" t="s">
        <v>201</v>
      </c>
      <c r="B56" t="e">
        <f>VLOOKUP('NIM tilpasset_udgået (2)'!A56,#REF!,35,)</f>
        <v>#REF!</v>
      </c>
      <c r="C56" s="25" t="e">
        <f>VLOOKUP(A56,#REF!,37,)</f>
        <v>#REF!</v>
      </c>
      <c r="D56" s="25" t="e">
        <f>VLOOKUP(C56,#REF!,3,FALSE)</f>
        <v>#REF!</v>
      </c>
      <c r="E56" s="30" t="e">
        <f>VLOOKUP(A56,#REF!,47,)</f>
        <v>#REF!</v>
      </c>
      <c r="F56" s="25" t="e">
        <f>VLOOKUP(A56,#REF!,48,)</f>
        <v>#REF!</v>
      </c>
      <c r="G56" s="16" t="e">
        <f>VLOOKUP(A56,#REF!,49,)</f>
        <v>#REF!</v>
      </c>
      <c r="H56" s="16" t="e">
        <f>VLOOKUP(A56,#REF!,50,)</f>
        <v>#REF!</v>
      </c>
      <c r="L56" t="e">
        <f t="shared" si="0"/>
        <v>#REF!</v>
      </c>
      <c r="N56" t="e">
        <f t="shared" si="1"/>
        <v>#REF!</v>
      </c>
    </row>
    <row r="57" spans="1:14">
      <c r="A57" t="s">
        <v>1232</v>
      </c>
      <c r="B57" t="e">
        <f>VLOOKUP('NIM tilpasset_udgået (2)'!A57,#REF!,35,)</f>
        <v>#REF!</v>
      </c>
      <c r="C57" s="25" t="e">
        <f>VLOOKUP(A57,#REF!,37,)</f>
        <v>#REF!</v>
      </c>
      <c r="D57" s="25" t="e">
        <f>VLOOKUP(C57,#REF!,3,FALSE)</f>
        <v>#REF!</v>
      </c>
      <c r="E57" s="30" t="e">
        <f>VLOOKUP(A57,#REF!,47,)</f>
        <v>#REF!</v>
      </c>
      <c r="F57" s="25" t="e">
        <f>VLOOKUP(A57,#REF!,48,)</f>
        <v>#REF!</v>
      </c>
      <c r="G57" s="16" t="e">
        <f>VLOOKUP(A57,#REF!,49,)</f>
        <v>#REF!</v>
      </c>
      <c r="H57" s="16" t="e">
        <f>VLOOKUP(A57,#REF!,50,)</f>
        <v>#REF!</v>
      </c>
      <c r="L57" t="e">
        <f t="shared" si="0"/>
        <v>#REF!</v>
      </c>
      <c r="N57" t="e">
        <f t="shared" si="1"/>
        <v>#REF!</v>
      </c>
    </row>
    <row r="58" spans="1:14">
      <c r="A58" t="s">
        <v>1234</v>
      </c>
      <c r="B58" t="e">
        <f>VLOOKUP('NIM tilpasset_udgået (2)'!A58,#REF!,35,)</f>
        <v>#REF!</v>
      </c>
      <c r="C58" s="25" t="e">
        <f>VLOOKUP(A58,#REF!,37,)</f>
        <v>#REF!</v>
      </c>
      <c r="D58" s="25" t="e">
        <f>VLOOKUP(C58,#REF!,3,FALSE)</f>
        <v>#REF!</v>
      </c>
      <c r="E58" s="30" t="e">
        <f>VLOOKUP(A58,#REF!,47,)</f>
        <v>#REF!</v>
      </c>
      <c r="F58" s="25" t="e">
        <f>VLOOKUP(A58,#REF!,48,)</f>
        <v>#REF!</v>
      </c>
      <c r="G58" s="16" t="e">
        <f>VLOOKUP(A58,#REF!,49,)</f>
        <v>#REF!</v>
      </c>
      <c r="H58" s="16" t="e">
        <f>VLOOKUP(A58,#REF!,50,)</f>
        <v>#REF!</v>
      </c>
      <c r="L58" t="e">
        <f t="shared" si="0"/>
        <v>#REF!</v>
      </c>
      <c r="N58" t="e">
        <f t="shared" si="1"/>
        <v>#REF!</v>
      </c>
    </row>
    <row r="59" spans="1:14">
      <c r="A59" t="s">
        <v>391</v>
      </c>
      <c r="B59" t="e">
        <f>VLOOKUP('NIM tilpasset_udgået (2)'!A59,#REF!,35,)</f>
        <v>#REF!</v>
      </c>
      <c r="C59" s="25" t="e">
        <f>VLOOKUP(A59,#REF!,37,)</f>
        <v>#REF!</v>
      </c>
      <c r="D59" s="25" t="e">
        <f>VLOOKUP(C59,#REF!,3,FALSE)</f>
        <v>#REF!</v>
      </c>
      <c r="E59" s="30" t="e">
        <f>VLOOKUP(A59,#REF!,47,)</f>
        <v>#REF!</v>
      </c>
      <c r="F59" s="25" t="e">
        <f>VLOOKUP(A59,#REF!,48,)</f>
        <v>#REF!</v>
      </c>
      <c r="G59" s="16" t="e">
        <f>VLOOKUP(A59,#REF!,49,)</f>
        <v>#REF!</v>
      </c>
      <c r="H59" s="16" t="e">
        <f>VLOOKUP(A59,#REF!,50,)</f>
        <v>#REF!</v>
      </c>
      <c r="L59" t="e">
        <f t="shared" si="0"/>
        <v>#REF!</v>
      </c>
      <c r="N59" t="e">
        <f t="shared" si="1"/>
        <v>#REF!</v>
      </c>
    </row>
    <row r="60" spans="1:14">
      <c r="A60" t="s">
        <v>735</v>
      </c>
      <c r="B60" t="e">
        <f>VLOOKUP('NIM tilpasset_udgået (2)'!A60,#REF!,35,)</f>
        <v>#REF!</v>
      </c>
      <c r="C60" s="25" t="e">
        <f>VLOOKUP(A60,#REF!,37,)</f>
        <v>#REF!</v>
      </c>
      <c r="D60" s="25" t="e">
        <f>VLOOKUP(C60,#REF!,3,FALSE)</f>
        <v>#REF!</v>
      </c>
      <c r="E60" s="30" t="e">
        <f>VLOOKUP(A60,#REF!,47,)</f>
        <v>#REF!</v>
      </c>
      <c r="F60" s="25" t="e">
        <f>VLOOKUP(A60,#REF!,48,)</f>
        <v>#REF!</v>
      </c>
      <c r="G60" s="16" t="e">
        <f>VLOOKUP(A60,#REF!,49,)</f>
        <v>#REF!</v>
      </c>
      <c r="H60" s="16" t="e">
        <f>VLOOKUP(A60,#REF!,50,)</f>
        <v>#REF!</v>
      </c>
      <c r="L60" t="e">
        <f t="shared" si="0"/>
        <v>#REF!</v>
      </c>
      <c r="N60" t="e">
        <f t="shared" si="1"/>
        <v>#REF!</v>
      </c>
    </row>
    <row r="61" spans="1:14">
      <c r="A61" t="s">
        <v>204</v>
      </c>
      <c r="B61" t="e">
        <f>VLOOKUP('NIM tilpasset_udgået (2)'!A61,#REF!,35,)</f>
        <v>#REF!</v>
      </c>
      <c r="C61" s="25" t="e">
        <f>VLOOKUP(A61,#REF!,37,)</f>
        <v>#REF!</v>
      </c>
      <c r="D61" s="25" t="e">
        <f>VLOOKUP(C61,#REF!,3,FALSE)</f>
        <v>#REF!</v>
      </c>
      <c r="E61" s="30" t="e">
        <f>VLOOKUP(A61,#REF!,47,)</f>
        <v>#REF!</v>
      </c>
      <c r="F61" s="25" t="e">
        <f>VLOOKUP(A61,#REF!,48,)</f>
        <v>#REF!</v>
      </c>
      <c r="G61" s="16" t="e">
        <f>VLOOKUP(A61,#REF!,49,)</f>
        <v>#REF!</v>
      </c>
      <c r="H61" s="16" t="e">
        <f>VLOOKUP(A61,#REF!,50,)</f>
        <v>#REF!</v>
      </c>
      <c r="L61" t="e">
        <f t="shared" si="0"/>
        <v>#REF!</v>
      </c>
      <c r="N61" t="e">
        <f t="shared" si="1"/>
        <v>#REF!</v>
      </c>
    </row>
    <row r="62" spans="1:14">
      <c r="A62" t="s">
        <v>738</v>
      </c>
      <c r="B62" t="e">
        <f>VLOOKUP('NIM tilpasset_udgået (2)'!A62,#REF!,35,)</f>
        <v>#REF!</v>
      </c>
      <c r="C62" s="25" t="e">
        <f>VLOOKUP(A62,#REF!,37,)</f>
        <v>#REF!</v>
      </c>
      <c r="D62" s="25" t="e">
        <f>VLOOKUP(C62,#REF!,3,FALSE)</f>
        <v>#REF!</v>
      </c>
      <c r="E62" s="30" t="e">
        <f>VLOOKUP(A62,#REF!,47,)</f>
        <v>#REF!</v>
      </c>
      <c r="F62" s="25" t="e">
        <f>VLOOKUP(A62,#REF!,48,)</f>
        <v>#REF!</v>
      </c>
      <c r="G62" s="16" t="e">
        <f>VLOOKUP(A62,#REF!,49,)</f>
        <v>#REF!</v>
      </c>
      <c r="H62" s="16" t="e">
        <f>VLOOKUP(A62,#REF!,50,)</f>
        <v>#REF!</v>
      </c>
      <c r="L62" t="e">
        <f t="shared" si="0"/>
        <v>#REF!</v>
      </c>
      <c r="N62" t="e">
        <f t="shared" si="1"/>
        <v>#REF!</v>
      </c>
    </row>
    <row r="63" spans="1:14">
      <c r="A63" t="s">
        <v>1033</v>
      </c>
      <c r="B63" t="e">
        <f>VLOOKUP('NIM tilpasset_udgået (2)'!A63,#REF!,35,)</f>
        <v>#REF!</v>
      </c>
      <c r="C63" s="25" t="e">
        <f>VLOOKUP(A63,#REF!,37,)</f>
        <v>#REF!</v>
      </c>
      <c r="D63" s="25" t="e">
        <f>VLOOKUP(C63,#REF!,3,FALSE)</f>
        <v>#REF!</v>
      </c>
      <c r="E63" s="30" t="e">
        <f>VLOOKUP(A63,#REF!,47,)</f>
        <v>#REF!</v>
      </c>
      <c r="F63" s="25" t="e">
        <f>VLOOKUP(A63,#REF!,48,)</f>
        <v>#REF!</v>
      </c>
      <c r="G63" s="16" t="e">
        <f>VLOOKUP(A63,#REF!,49,)</f>
        <v>#REF!</v>
      </c>
      <c r="H63" s="16" t="e">
        <f>VLOOKUP(A63,#REF!,50,)</f>
        <v>#REF!</v>
      </c>
      <c r="L63" t="e">
        <f t="shared" si="0"/>
        <v>#REF!</v>
      </c>
      <c r="N63" t="e">
        <f t="shared" si="1"/>
        <v>#REF!</v>
      </c>
    </row>
    <row r="64" spans="1:14">
      <c r="A64" t="s">
        <v>347</v>
      </c>
      <c r="B64" t="e">
        <f>VLOOKUP('NIM tilpasset_udgået (2)'!A64,#REF!,35,)</f>
        <v>#REF!</v>
      </c>
      <c r="C64" s="25" t="e">
        <f>VLOOKUP(A64,#REF!,37,)</f>
        <v>#REF!</v>
      </c>
      <c r="D64" s="25" t="e">
        <f>VLOOKUP(C64,#REF!,3,FALSE)</f>
        <v>#REF!</v>
      </c>
      <c r="E64" s="30" t="e">
        <f>VLOOKUP(A64,#REF!,47,)</f>
        <v>#REF!</v>
      </c>
      <c r="F64" s="25" t="e">
        <f>VLOOKUP(A64,#REF!,48,)</f>
        <v>#REF!</v>
      </c>
      <c r="G64" s="16" t="e">
        <f>VLOOKUP(A64,#REF!,49,)</f>
        <v>#REF!</v>
      </c>
      <c r="H64" s="16" t="e">
        <f>VLOOKUP(A64,#REF!,50,)</f>
        <v>#REF!</v>
      </c>
      <c r="L64" t="e">
        <f t="shared" si="0"/>
        <v>#REF!</v>
      </c>
      <c r="N64" t="e">
        <f t="shared" si="1"/>
        <v>#REF!</v>
      </c>
    </row>
    <row r="65" spans="1:14">
      <c r="A65" t="s">
        <v>259</v>
      </c>
      <c r="B65" t="e">
        <f>VLOOKUP('NIM tilpasset_udgået (2)'!A65,#REF!,35,)</f>
        <v>#REF!</v>
      </c>
      <c r="C65" s="25" t="e">
        <f>VLOOKUP(A65,#REF!,37,)</f>
        <v>#REF!</v>
      </c>
      <c r="D65" s="25" t="e">
        <f>VLOOKUP(C65,#REF!,3,FALSE)</f>
        <v>#REF!</v>
      </c>
      <c r="E65" s="30" t="e">
        <f>VLOOKUP(A65,#REF!,47,)</f>
        <v>#REF!</v>
      </c>
      <c r="F65" s="25" t="e">
        <f>VLOOKUP(A65,#REF!,48,)</f>
        <v>#REF!</v>
      </c>
      <c r="G65" s="16" t="e">
        <f>VLOOKUP(A65,#REF!,49,)</f>
        <v>#REF!</v>
      </c>
      <c r="H65" s="16" t="e">
        <f>VLOOKUP(A65,#REF!,50,)</f>
        <v>#REF!</v>
      </c>
      <c r="L65" t="e">
        <f t="shared" si="0"/>
        <v>#REF!</v>
      </c>
      <c r="N65" t="e">
        <f t="shared" si="1"/>
        <v>#REF!</v>
      </c>
    </row>
    <row r="66" spans="1:14">
      <c r="A66" t="s">
        <v>1305</v>
      </c>
      <c r="B66" t="e">
        <f>VLOOKUP('NIM tilpasset_udgået (2)'!A66,#REF!,35,)</f>
        <v>#REF!</v>
      </c>
      <c r="C66" s="25" t="e">
        <f>VLOOKUP(A66,#REF!,37,)</f>
        <v>#REF!</v>
      </c>
      <c r="D66" s="25" t="e">
        <f>VLOOKUP(C66,#REF!,3,FALSE)</f>
        <v>#REF!</v>
      </c>
      <c r="E66" s="30" t="e">
        <f>VLOOKUP(A66,#REF!,47,)</f>
        <v>#REF!</v>
      </c>
      <c r="F66" s="25" t="e">
        <f>VLOOKUP(A66,#REF!,48,)</f>
        <v>#REF!</v>
      </c>
      <c r="G66" s="16" t="e">
        <f>VLOOKUP(A66,#REF!,49,)</f>
        <v>#REF!</v>
      </c>
      <c r="H66" s="16" t="e">
        <f>VLOOKUP(A66,#REF!,50,)</f>
        <v>#REF!</v>
      </c>
      <c r="L66" t="e">
        <f t="shared" ref="L66:L99" si="2">LOWER(B66)</f>
        <v>#REF!</v>
      </c>
      <c r="N66" t="e">
        <f t="shared" ref="N66:N99" si="3">PROPER(L66)</f>
        <v>#REF!</v>
      </c>
    </row>
    <row r="67" spans="1:14">
      <c r="A67" t="s">
        <v>1183</v>
      </c>
      <c r="B67" t="e">
        <f>VLOOKUP('NIM tilpasset_udgået (2)'!A67,#REF!,35,)</f>
        <v>#REF!</v>
      </c>
      <c r="C67" s="25" t="e">
        <f>VLOOKUP(A67,#REF!,37,)</f>
        <v>#REF!</v>
      </c>
      <c r="D67" s="25" t="e">
        <f>VLOOKUP(C67,#REF!,3,FALSE)</f>
        <v>#REF!</v>
      </c>
      <c r="E67" s="30" t="e">
        <f>VLOOKUP(A67,#REF!,47,)</f>
        <v>#REF!</v>
      </c>
      <c r="F67" s="25" t="e">
        <f>VLOOKUP(A67,#REF!,48,)</f>
        <v>#REF!</v>
      </c>
      <c r="G67" s="16" t="e">
        <f>VLOOKUP(A67,#REF!,49,)</f>
        <v>#REF!</v>
      </c>
      <c r="H67" s="16" t="e">
        <f>VLOOKUP(A67,#REF!,50,)</f>
        <v>#REF!</v>
      </c>
      <c r="L67" t="e">
        <f t="shared" si="2"/>
        <v>#REF!</v>
      </c>
      <c r="N67" t="e">
        <f t="shared" si="3"/>
        <v>#REF!</v>
      </c>
    </row>
    <row r="68" spans="1:14">
      <c r="A68" t="s">
        <v>741</v>
      </c>
      <c r="B68" t="e">
        <f>VLOOKUP('NIM tilpasset_udgået (2)'!A68,#REF!,35,)</f>
        <v>#REF!</v>
      </c>
      <c r="C68" s="25" t="e">
        <f>VLOOKUP(A68,#REF!,37,)</f>
        <v>#REF!</v>
      </c>
      <c r="D68" s="25" t="e">
        <f>VLOOKUP(C68,#REF!,3,FALSE)</f>
        <v>#REF!</v>
      </c>
      <c r="E68" s="30" t="e">
        <f>VLOOKUP(A68,#REF!,47,)</f>
        <v>#REF!</v>
      </c>
      <c r="F68" s="25" t="e">
        <f>VLOOKUP(A68,#REF!,48,)</f>
        <v>#REF!</v>
      </c>
      <c r="G68" s="16" t="e">
        <f>VLOOKUP(A68,#REF!,49,)</f>
        <v>#REF!</v>
      </c>
      <c r="H68" s="16" t="e">
        <f>VLOOKUP(A68,#REF!,50,)</f>
        <v>#REF!</v>
      </c>
      <c r="L68" t="e">
        <f t="shared" si="2"/>
        <v>#REF!</v>
      </c>
      <c r="N68" t="e">
        <f t="shared" si="3"/>
        <v>#REF!</v>
      </c>
    </row>
    <row r="69" spans="1:14">
      <c r="A69" t="s">
        <v>1237</v>
      </c>
      <c r="B69" t="e">
        <f>VLOOKUP('NIM tilpasset_udgået (2)'!A69,#REF!,35,)</f>
        <v>#REF!</v>
      </c>
      <c r="C69" s="25" t="e">
        <f>VLOOKUP(A69,#REF!,37,)</f>
        <v>#REF!</v>
      </c>
      <c r="D69" s="25" t="e">
        <f>VLOOKUP(C69,#REF!,3,FALSE)</f>
        <v>#REF!</v>
      </c>
      <c r="E69" s="30" t="e">
        <f>VLOOKUP(A69,#REF!,47,)</f>
        <v>#REF!</v>
      </c>
      <c r="F69" s="25" t="e">
        <f>VLOOKUP(A69,#REF!,48,)</f>
        <v>#REF!</v>
      </c>
      <c r="G69" s="16" t="e">
        <f>VLOOKUP(A69,#REF!,49,)</f>
        <v>#REF!</v>
      </c>
      <c r="H69" s="16" t="e">
        <f>VLOOKUP(A69,#REF!,50,)</f>
        <v>#REF!</v>
      </c>
      <c r="L69" t="e">
        <f t="shared" si="2"/>
        <v>#REF!</v>
      </c>
      <c r="N69" t="e">
        <f t="shared" si="3"/>
        <v>#REF!</v>
      </c>
    </row>
    <row r="70" spans="1:14">
      <c r="A70" t="s">
        <v>745</v>
      </c>
      <c r="B70" t="e">
        <f>VLOOKUP('NIM tilpasset_udgået (2)'!A70,#REF!,35,)</f>
        <v>#REF!</v>
      </c>
      <c r="C70" s="25" t="e">
        <f>VLOOKUP(A70,#REF!,37,)</f>
        <v>#REF!</v>
      </c>
      <c r="D70" s="25" t="e">
        <f>VLOOKUP(C70,#REF!,3,FALSE)</f>
        <v>#REF!</v>
      </c>
      <c r="E70" s="30" t="e">
        <f>VLOOKUP(A70,#REF!,47,)</f>
        <v>#REF!</v>
      </c>
      <c r="F70" s="25" t="e">
        <f>VLOOKUP(A70,#REF!,48,)</f>
        <v>#REF!</v>
      </c>
      <c r="G70" s="16" t="e">
        <f>VLOOKUP(A70,#REF!,49,)</f>
        <v>#REF!</v>
      </c>
      <c r="H70" s="16" t="e">
        <f>VLOOKUP(A70,#REF!,50,)</f>
        <v>#REF!</v>
      </c>
      <c r="L70" t="e">
        <f t="shared" si="2"/>
        <v>#REF!</v>
      </c>
      <c r="N70" t="e">
        <f t="shared" si="3"/>
        <v>#REF!</v>
      </c>
    </row>
    <row r="71" spans="1:14">
      <c r="A71" t="s">
        <v>1201</v>
      </c>
      <c r="B71" t="e">
        <f>VLOOKUP('NIM tilpasset_udgået (2)'!A71,#REF!,35,)</f>
        <v>#REF!</v>
      </c>
      <c r="C71" s="25" t="e">
        <f>VLOOKUP(A71,#REF!,37,)</f>
        <v>#REF!</v>
      </c>
      <c r="D71" s="25" t="e">
        <f>VLOOKUP(C71,#REF!,3,FALSE)</f>
        <v>#REF!</v>
      </c>
      <c r="E71" s="30" t="e">
        <f>VLOOKUP(A71,#REF!,47,)</f>
        <v>#REF!</v>
      </c>
      <c r="F71" s="25" t="e">
        <f>VLOOKUP(A71,#REF!,48,)</f>
        <v>#REF!</v>
      </c>
      <c r="G71" s="16" t="e">
        <f>VLOOKUP(A71,#REF!,49,)</f>
        <v>#REF!</v>
      </c>
      <c r="H71" s="16" t="e">
        <f>VLOOKUP(A71,#REF!,50,)</f>
        <v>#REF!</v>
      </c>
      <c r="L71" t="e">
        <f t="shared" si="2"/>
        <v>#REF!</v>
      </c>
      <c r="N71" t="e">
        <f t="shared" si="3"/>
        <v>#REF!</v>
      </c>
    </row>
    <row r="72" spans="1:14">
      <c r="A72" t="s">
        <v>1332</v>
      </c>
      <c r="B72" t="e">
        <f>VLOOKUP('NIM tilpasset_udgået (2)'!A72,#REF!,35,)</f>
        <v>#REF!</v>
      </c>
      <c r="C72" s="25" t="e">
        <f>VLOOKUP(A72,#REF!,37,)</f>
        <v>#REF!</v>
      </c>
      <c r="D72" s="25" t="e">
        <f>VLOOKUP(C72,#REF!,3,FALSE)</f>
        <v>#REF!</v>
      </c>
      <c r="E72" s="30" t="e">
        <f>VLOOKUP(A72,#REF!,47,)</f>
        <v>#REF!</v>
      </c>
      <c r="F72" s="25" t="e">
        <f>VLOOKUP(A72,#REF!,48,)</f>
        <v>#REF!</v>
      </c>
      <c r="G72" s="16" t="e">
        <f>VLOOKUP(A72,#REF!,49,)</f>
        <v>#REF!</v>
      </c>
      <c r="H72" s="16" t="e">
        <f>VLOOKUP(A72,#REF!,50,)</f>
        <v>#REF!</v>
      </c>
      <c r="L72" t="e">
        <f t="shared" si="2"/>
        <v>#REF!</v>
      </c>
      <c r="N72" t="e">
        <f t="shared" si="3"/>
        <v>#REF!</v>
      </c>
    </row>
    <row r="73" spans="1:14">
      <c r="A73" t="s">
        <v>1218</v>
      </c>
      <c r="B73" t="e">
        <f>VLOOKUP('NIM tilpasset_udgået (2)'!A73,#REF!,35,)</f>
        <v>#REF!</v>
      </c>
      <c r="C73" s="25" t="e">
        <f>VLOOKUP(A73,#REF!,37,)</f>
        <v>#REF!</v>
      </c>
      <c r="D73" s="25" t="e">
        <f>VLOOKUP(C73,#REF!,3,FALSE)</f>
        <v>#REF!</v>
      </c>
      <c r="E73" s="30" t="e">
        <f>VLOOKUP(A73,#REF!,47,)</f>
        <v>#REF!</v>
      </c>
      <c r="F73" s="25" t="e">
        <f>VLOOKUP(A73,#REF!,48,)</f>
        <v>#REF!</v>
      </c>
      <c r="G73" s="16" t="e">
        <f>VLOOKUP(A73,#REF!,49,)</f>
        <v>#REF!</v>
      </c>
      <c r="H73" s="16" t="e">
        <f>VLOOKUP(A73,#REF!,50,)</f>
        <v>#REF!</v>
      </c>
      <c r="L73" t="e">
        <f t="shared" si="2"/>
        <v>#REF!</v>
      </c>
      <c r="N73" t="e">
        <f t="shared" si="3"/>
        <v>#REF!</v>
      </c>
    </row>
    <row r="74" spans="1:14">
      <c r="A74" t="s">
        <v>1281</v>
      </c>
      <c r="B74" t="e">
        <f>VLOOKUP('NIM tilpasset_udgået (2)'!A74,#REF!,35,)</f>
        <v>#REF!</v>
      </c>
      <c r="C74" s="25" t="e">
        <f>VLOOKUP(A74,#REF!,37,)</f>
        <v>#REF!</v>
      </c>
      <c r="D74" s="25" t="e">
        <f>VLOOKUP(C74,#REF!,3,FALSE)</f>
        <v>#REF!</v>
      </c>
      <c r="E74" s="30" t="e">
        <f>VLOOKUP(A74,#REF!,47,)</f>
        <v>#REF!</v>
      </c>
      <c r="F74" s="25" t="e">
        <f>VLOOKUP(A74,#REF!,48,)</f>
        <v>#REF!</v>
      </c>
      <c r="G74" s="16" t="e">
        <f>VLOOKUP(A74,#REF!,49,)</f>
        <v>#REF!</v>
      </c>
      <c r="H74" s="16" t="e">
        <f>VLOOKUP(A74,#REF!,50,)</f>
        <v>#REF!</v>
      </c>
      <c r="L74" t="e">
        <f t="shared" si="2"/>
        <v>#REF!</v>
      </c>
      <c r="N74" t="e">
        <f t="shared" si="3"/>
        <v>#REF!</v>
      </c>
    </row>
    <row r="75" spans="1:14">
      <c r="A75" t="s">
        <v>1333</v>
      </c>
      <c r="B75" t="e">
        <f>VLOOKUP('NIM tilpasset_udgået (2)'!A75,#REF!,35,)</f>
        <v>#REF!</v>
      </c>
      <c r="C75" s="25" t="e">
        <f>VLOOKUP(A75,#REF!,37,)</f>
        <v>#REF!</v>
      </c>
      <c r="D75" s="25" t="e">
        <f>VLOOKUP(C75,#REF!,3,FALSE)</f>
        <v>#REF!</v>
      </c>
      <c r="E75" s="30" t="e">
        <f>VLOOKUP(A75,#REF!,47,)</f>
        <v>#REF!</v>
      </c>
      <c r="F75" s="25" t="e">
        <f>VLOOKUP(A75,#REF!,48,)</f>
        <v>#REF!</v>
      </c>
      <c r="G75" s="16" t="e">
        <f>VLOOKUP(A75,#REF!,49,)</f>
        <v>#REF!</v>
      </c>
      <c r="H75" s="16" t="e">
        <f>VLOOKUP(A75,#REF!,50,)</f>
        <v>#REF!</v>
      </c>
      <c r="L75" t="e">
        <f t="shared" si="2"/>
        <v>#REF!</v>
      </c>
      <c r="N75" t="e">
        <f t="shared" si="3"/>
        <v>#REF!</v>
      </c>
    </row>
    <row r="76" spans="1:14">
      <c r="A76" t="s">
        <v>469</v>
      </c>
      <c r="B76" t="e">
        <f>VLOOKUP('NIM tilpasset_udgået (2)'!A76,#REF!,35,)</f>
        <v>#REF!</v>
      </c>
      <c r="C76" s="25" t="e">
        <f>VLOOKUP(A76,#REF!,37,)</f>
        <v>#REF!</v>
      </c>
      <c r="D76" s="25" t="e">
        <f>VLOOKUP(C76,#REF!,3,FALSE)</f>
        <v>#REF!</v>
      </c>
      <c r="E76" s="30" t="e">
        <f>VLOOKUP(A76,#REF!,47,)</f>
        <v>#REF!</v>
      </c>
      <c r="F76" s="25" t="e">
        <f>VLOOKUP(A76,#REF!,48,)</f>
        <v>#REF!</v>
      </c>
      <c r="G76" s="16" t="e">
        <f>VLOOKUP(A76,#REF!,49,)</f>
        <v>#REF!</v>
      </c>
      <c r="H76" s="16" t="e">
        <f>VLOOKUP(A76,#REF!,50,)</f>
        <v>#REF!</v>
      </c>
      <c r="L76" t="e">
        <f t="shared" si="2"/>
        <v>#REF!</v>
      </c>
      <c r="N76" t="e">
        <f t="shared" si="3"/>
        <v>#REF!</v>
      </c>
    </row>
    <row r="77" spans="1:14">
      <c r="A77" t="s">
        <v>1334</v>
      </c>
      <c r="B77" t="e">
        <f>VLOOKUP('NIM tilpasset_udgået (2)'!A77,#REF!,35,)</f>
        <v>#REF!</v>
      </c>
      <c r="C77" s="25" t="e">
        <f>VLOOKUP(A77,#REF!,37,)</f>
        <v>#REF!</v>
      </c>
      <c r="D77" s="25" t="e">
        <f>VLOOKUP(C77,#REF!,3,FALSE)</f>
        <v>#REF!</v>
      </c>
      <c r="E77" s="30" t="e">
        <f>VLOOKUP(A77,#REF!,47,)</f>
        <v>#REF!</v>
      </c>
      <c r="F77" s="25" t="e">
        <f>VLOOKUP(A77,#REF!,48,)</f>
        <v>#REF!</v>
      </c>
      <c r="G77" s="16" t="e">
        <f>VLOOKUP(A77,#REF!,49,)</f>
        <v>#REF!</v>
      </c>
      <c r="H77" s="16" t="e">
        <f>VLOOKUP(A77,#REF!,50,)</f>
        <v>#REF!</v>
      </c>
      <c r="L77" t="e">
        <f t="shared" si="2"/>
        <v>#REF!</v>
      </c>
      <c r="N77" t="e">
        <f t="shared" si="3"/>
        <v>#REF!</v>
      </c>
    </row>
    <row r="78" spans="1:14">
      <c r="A78" t="s">
        <v>1335</v>
      </c>
      <c r="B78" t="e">
        <f>VLOOKUP('NIM tilpasset_udgået (2)'!A78,#REF!,35,)</f>
        <v>#REF!</v>
      </c>
      <c r="C78" s="25" t="e">
        <f>VLOOKUP(A78,#REF!,37,)</f>
        <v>#REF!</v>
      </c>
      <c r="D78" s="25" t="e">
        <f>VLOOKUP(C78,#REF!,3,FALSE)</f>
        <v>#REF!</v>
      </c>
      <c r="E78" s="30" t="e">
        <f>VLOOKUP(A78,#REF!,47,)</f>
        <v>#REF!</v>
      </c>
      <c r="F78" s="25" t="e">
        <f>VLOOKUP(A78,#REF!,48,)</f>
        <v>#REF!</v>
      </c>
      <c r="G78" s="16" t="e">
        <f>VLOOKUP(A78,#REF!,49,)</f>
        <v>#REF!</v>
      </c>
      <c r="H78" s="16" t="e">
        <f>VLOOKUP(A78,#REF!,50,)</f>
        <v>#REF!</v>
      </c>
      <c r="L78" t="e">
        <f t="shared" si="2"/>
        <v>#REF!</v>
      </c>
      <c r="N78" t="e">
        <f t="shared" si="3"/>
        <v>#REF!</v>
      </c>
    </row>
    <row r="79" spans="1:14">
      <c r="A79" t="s">
        <v>234</v>
      </c>
      <c r="B79" t="e">
        <f>VLOOKUP('NIM tilpasset_udgået (2)'!A79,#REF!,35,)</f>
        <v>#REF!</v>
      </c>
      <c r="C79" s="25" t="e">
        <f>VLOOKUP(A79,#REF!,37,)</f>
        <v>#REF!</v>
      </c>
      <c r="D79" s="25" t="e">
        <f>VLOOKUP(C79,#REF!,3,FALSE)</f>
        <v>#REF!</v>
      </c>
      <c r="E79" s="30" t="e">
        <f>VLOOKUP(A79,#REF!,47,)</f>
        <v>#REF!</v>
      </c>
      <c r="F79" s="25" t="e">
        <f>VLOOKUP(A79,#REF!,48,)</f>
        <v>#REF!</v>
      </c>
      <c r="G79" s="16" t="e">
        <f>VLOOKUP(A79,#REF!,49,)</f>
        <v>#REF!</v>
      </c>
      <c r="H79" s="16" t="e">
        <f>VLOOKUP(A79,#REF!,50,)</f>
        <v>#REF!</v>
      </c>
      <c r="L79" t="e">
        <f t="shared" si="2"/>
        <v>#REF!</v>
      </c>
      <c r="N79" t="e">
        <f t="shared" si="3"/>
        <v>#REF!</v>
      </c>
    </row>
    <row r="80" spans="1:14">
      <c r="A80" t="s">
        <v>495</v>
      </c>
      <c r="B80" t="e">
        <f>VLOOKUP('NIM tilpasset_udgået (2)'!A80,#REF!,35,)</f>
        <v>#REF!</v>
      </c>
      <c r="C80" s="25" t="e">
        <f>VLOOKUP(A80,#REF!,37,)</f>
        <v>#REF!</v>
      </c>
      <c r="D80" s="25" t="e">
        <f>VLOOKUP(C80,#REF!,3,FALSE)</f>
        <v>#REF!</v>
      </c>
      <c r="E80" s="30" t="e">
        <f>VLOOKUP(A80,#REF!,47,)</f>
        <v>#REF!</v>
      </c>
      <c r="F80" s="25" t="e">
        <f>VLOOKUP(A80,#REF!,48,)</f>
        <v>#REF!</v>
      </c>
      <c r="G80" s="16" t="e">
        <f>VLOOKUP(A80,#REF!,49,)</f>
        <v>#REF!</v>
      </c>
      <c r="H80" s="16" t="e">
        <f>VLOOKUP(A80,#REF!,50,)</f>
        <v>#REF!</v>
      </c>
      <c r="L80" t="e">
        <f t="shared" si="2"/>
        <v>#REF!</v>
      </c>
      <c r="N80" t="e">
        <f t="shared" si="3"/>
        <v>#REF!</v>
      </c>
    </row>
    <row r="81" spans="1:14">
      <c r="A81" t="s">
        <v>995</v>
      </c>
      <c r="B81" t="e">
        <f>VLOOKUP('NIM tilpasset_udgået (2)'!A81,#REF!,35,)</f>
        <v>#REF!</v>
      </c>
      <c r="C81" s="25" t="e">
        <f>VLOOKUP(A81,#REF!,37,)</f>
        <v>#REF!</v>
      </c>
      <c r="D81" s="25" t="e">
        <f>VLOOKUP(C81,#REF!,3,FALSE)</f>
        <v>#REF!</v>
      </c>
      <c r="E81" s="30" t="e">
        <f>VLOOKUP(A81,#REF!,47,)</f>
        <v>#REF!</v>
      </c>
      <c r="F81" s="25" t="e">
        <f>VLOOKUP(A81,#REF!,48,)</f>
        <v>#REF!</v>
      </c>
      <c r="G81" s="16" t="e">
        <f>VLOOKUP(A81,#REF!,49,)</f>
        <v>#REF!</v>
      </c>
      <c r="H81" s="16" t="e">
        <f>VLOOKUP(A81,#REF!,50,)</f>
        <v>#REF!</v>
      </c>
      <c r="L81" t="e">
        <f t="shared" si="2"/>
        <v>#REF!</v>
      </c>
      <c r="N81" t="e">
        <f t="shared" si="3"/>
        <v>#REF!</v>
      </c>
    </row>
    <row r="82" spans="1:14">
      <c r="A82" t="s">
        <v>1336</v>
      </c>
      <c r="B82" t="e">
        <f>VLOOKUP('NIM tilpasset_udgået (2)'!A82,#REF!,35,)</f>
        <v>#REF!</v>
      </c>
      <c r="C82" s="25" t="e">
        <f>VLOOKUP(A82,#REF!,37,)</f>
        <v>#REF!</v>
      </c>
      <c r="D82" s="25" t="e">
        <f>VLOOKUP(C82,#REF!,3,FALSE)</f>
        <v>#REF!</v>
      </c>
      <c r="E82" s="30" t="e">
        <f>VLOOKUP(A82,#REF!,47,)</f>
        <v>#REF!</v>
      </c>
      <c r="F82" s="25" t="e">
        <f>VLOOKUP(A82,#REF!,48,)</f>
        <v>#REF!</v>
      </c>
      <c r="G82" s="16" t="e">
        <f>VLOOKUP(A82,#REF!,49,)</f>
        <v>#REF!</v>
      </c>
      <c r="H82" s="16" t="e">
        <f>VLOOKUP(A82,#REF!,50,)</f>
        <v>#REF!</v>
      </c>
      <c r="L82" t="e">
        <f t="shared" si="2"/>
        <v>#REF!</v>
      </c>
      <c r="N82" t="e">
        <f t="shared" si="3"/>
        <v>#REF!</v>
      </c>
    </row>
    <row r="83" spans="1:14">
      <c r="A83" t="s">
        <v>220</v>
      </c>
      <c r="B83" t="e">
        <f>VLOOKUP('NIM tilpasset_udgået (2)'!A83,#REF!,35,)</f>
        <v>#REF!</v>
      </c>
      <c r="C83" s="25" t="e">
        <f>VLOOKUP(A83,#REF!,37,)</f>
        <v>#REF!</v>
      </c>
      <c r="D83" s="25" t="e">
        <f>VLOOKUP(C83,#REF!,3,FALSE)</f>
        <v>#REF!</v>
      </c>
      <c r="E83" s="30" t="e">
        <f>VLOOKUP(A83,#REF!,47,)</f>
        <v>#REF!</v>
      </c>
      <c r="F83" s="25" t="e">
        <f>VLOOKUP(A83,#REF!,48,)</f>
        <v>#REF!</v>
      </c>
      <c r="G83" s="16" t="e">
        <f>VLOOKUP(A83,#REF!,49,)</f>
        <v>#REF!</v>
      </c>
      <c r="H83" s="16" t="e">
        <f>VLOOKUP(A83,#REF!,50,)</f>
        <v>#REF!</v>
      </c>
      <c r="L83" t="e">
        <f t="shared" si="2"/>
        <v>#REF!</v>
      </c>
      <c r="N83" t="e">
        <f t="shared" si="3"/>
        <v>#REF!</v>
      </c>
    </row>
    <row r="84" spans="1:14">
      <c r="A84" t="s">
        <v>749</v>
      </c>
      <c r="B84" t="e">
        <f>VLOOKUP('NIM tilpasset_udgået (2)'!A84,#REF!,35,)</f>
        <v>#REF!</v>
      </c>
      <c r="C84" s="25" t="e">
        <f>VLOOKUP(A84,#REF!,37,)</f>
        <v>#REF!</v>
      </c>
      <c r="D84" s="25" t="e">
        <f>VLOOKUP(C84,#REF!,3,FALSE)</f>
        <v>#REF!</v>
      </c>
      <c r="E84" s="30" t="e">
        <f>VLOOKUP(A84,#REF!,47,)</f>
        <v>#REF!</v>
      </c>
      <c r="F84" s="25" t="e">
        <f>VLOOKUP(A84,#REF!,48,)</f>
        <v>#REF!</v>
      </c>
      <c r="G84" s="16" t="e">
        <f>VLOOKUP(A84,#REF!,49,)</f>
        <v>#REF!</v>
      </c>
      <c r="H84" s="16" t="e">
        <f>VLOOKUP(A84,#REF!,50,)</f>
        <v>#REF!</v>
      </c>
      <c r="L84" t="e">
        <f t="shared" si="2"/>
        <v>#REF!</v>
      </c>
      <c r="N84" t="e">
        <f t="shared" si="3"/>
        <v>#REF!</v>
      </c>
    </row>
    <row r="85" spans="1:14">
      <c r="A85" t="s">
        <v>1337</v>
      </c>
      <c r="B85" t="e">
        <f>VLOOKUP('NIM tilpasset_udgået (2)'!A85,#REF!,35,)</f>
        <v>#REF!</v>
      </c>
      <c r="C85" s="25" t="e">
        <f>VLOOKUP(A85,#REF!,37,)</f>
        <v>#REF!</v>
      </c>
      <c r="D85" s="25" t="e">
        <f>VLOOKUP(C85,#REF!,3,FALSE)</f>
        <v>#REF!</v>
      </c>
      <c r="E85" s="30" t="e">
        <f>VLOOKUP(A85,#REF!,47,)</f>
        <v>#REF!</v>
      </c>
      <c r="F85" s="25" t="e">
        <f>VLOOKUP(A85,#REF!,48,)</f>
        <v>#REF!</v>
      </c>
      <c r="G85" s="16" t="e">
        <f>VLOOKUP(A85,#REF!,49,)</f>
        <v>#REF!</v>
      </c>
      <c r="H85" s="16" t="e">
        <f>VLOOKUP(A85,#REF!,50,)</f>
        <v>#REF!</v>
      </c>
      <c r="L85" t="e">
        <f t="shared" si="2"/>
        <v>#REF!</v>
      </c>
      <c r="N85" t="e">
        <f t="shared" si="3"/>
        <v>#REF!</v>
      </c>
    </row>
    <row r="86" spans="1:14">
      <c r="A86" t="s">
        <v>991</v>
      </c>
      <c r="B86" t="e">
        <f>VLOOKUP('NIM tilpasset_udgået (2)'!A86,#REF!,35,)</f>
        <v>#REF!</v>
      </c>
      <c r="C86" s="25" t="e">
        <f>VLOOKUP(A86,#REF!,37,)</f>
        <v>#REF!</v>
      </c>
      <c r="D86" s="25" t="e">
        <f>VLOOKUP(C86,#REF!,3,FALSE)</f>
        <v>#REF!</v>
      </c>
      <c r="E86" s="30" t="e">
        <f>VLOOKUP(A86,#REF!,47,)</f>
        <v>#REF!</v>
      </c>
      <c r="F86" s="25" t="e">
        <f>VLOOKUP(A86,#REF!,48,)</f>
        <v>#REF!</v>
      </c>
      <c r="G86" s="16" t="e">
        <f>VLOOKUP(A86,#REF!,49,)</f>
        <v>#REF!</v>
      </c>
      <c r="H86" s="16" t="e">
        <f>VLOOKUP(A86,#REF!,50,)</f>
        <v>#REF!</v>
      </c>
      <c r="L86" t="e">
        <f t="shared" si="2"/>
        <v>#REF!</v>
      </c>
      <c r="N86" t="e">
        <f t="shared" si="3"/>
        <v>#REF!</v>
      </c>
    </row>
    <row r="87" spans="1:14">
      <c r="A87" t="s">
        <v>1240</v>
      </c>
      <c r="B87" t="e">
        <f>VLOOKUP('NIM tilpasset_udgået (2)'!A87,#REF!,35,)</f>
        <v>#REF!</v>
      </c>
      <c r="C87" s="25" t="e">
        <f>VLOOKUP(A87,#REF!,37,)</f>
        <v>#REF!</v>
      </c>
      <c r="D87" s="25" t="e">
        <f>VLOOKUP(C87,#REF!,3,FALSE)</f>
        <v>#REF!</v>
      </c>
      <c r="E87" s="30" t="e">
        <f>VLOOKUP(A87,#REF!,47,)</f>
        <v>#REF!</v>
      </c>
      <c r="F87" s="25" t="e">
        <f>VLOOKUP(A87,#REF!,48,)</f>
        <v>#REF!</v>
      </c>
      <c r="G87" s="16" t="e">
        <f>VLOOKUP(A87,#REF!,49,)</f>
        <v>#REF!</v>
      </c>
      <c r="H87" s="16" t="e">
        <f>VLOOKUP(A87,#REF!,50,)</f>
        <v>#REF!</v>
      </c>
      <c r="L87" t="e">
        <f t="shared" si="2"/>
        <v>#REF!</v>
      </c>
      <c r="N87" t="e">
        <f t="shared" si="3"/>
        <v>#REF!</v>
      </c>
    </row>
    <row r="88" spans="1:14">
      <c r="A88" t="s">
        <v>752</v>
      </c>
      <c r="B88" t="e">
        <f>VLOOKUP('NIM tilpasset_udgået (2)'!A88,#REF!,35,)</f>
        <v>#REF!</v>
      </c>
      <c r="C88" s="25" t="e">
        <f>VLOOKUP(A88,#REF!,37,)</f>
        <v>#REF!</v>
      </c>
      <c r="D88" s="25" t="e">
        <f>VLOOKUP(C88,#REF!,3,FALSE)</f>
        <v>#REF!</v>
      </c>
      <c r="E88" s="30" t="e">
        <f>VLOOKUP(A88,#REF!,47,)</f>
        <v>#REF!</v>
      </c>
      <c r="F88" s="25" t="e">
        <f>VLOOKUP(A88,#REF!,48,)</f>
        <v>#REF!</v>
      </c>
      <c r="G88" s="16" t="e">
        <f>VLOOKUP(A88,#REF!,49,)</f>
        <v>#REF!</v>
      </c>
      <c r="H88" s="16" t="e">
        <f>VLOOKUP(A88,#REF!,50,)</f>
        <v>#REF!</v>
      </c>
      <c r="L88" t="e">
        <f t="shared" si="2"/>
        <v>#REF!</v>
      </c>
      <c r="N88" t="e">
        <f t="shared" si="3"/>
        <v>#REF!</v>
      </c>
    </row>
    <row r="89" spans="1:14">
      <c r="A89" t="s">
        <v>1144</v>
      </c>
      <c r="B89" t="e">
        <f>VLOOKUP('NIM tilpasset_udgået (2)'!A89,#REF!,35,)</f>
        <v>#REF!</v>
      </c>
      <c r="C89" s="25" t="e">
        <f>VLOOKUP(A89,#REF!,37,)</f>
        <v>#REF!</v>
      </c>
      <c r="D89" s="25" t="e">
        <f>VLOOKUP(C89,#REF!,3,FALSE)</f>
        <v>#REF!</v>
      </c>
      <c r="E89" s="30" t="e">
        <f>VLOOKUP(A89,#REF!,47,)</f>
        <v>#REF!</v>
      </c>
      <c r="F89" s="25" t="e">
        <f>VLOOKUP(A89,#REF!,48,)</f>
        <v>#REF!</v>
      </c>
      <c r="G89" s="16" t="e">
        <f>VLOOKUP(A89,#REF!,49,)</f>
        <v>#REF!</v>
      </c>
      <c r="H89" s="16" t="e">
        <f>VLOOKUP(A89,#REF!,50,)</f>
        <v>#REF!</v>
      </c>
      <c r="L89" t="e">
        <f t="shared" si="2"/>
        <v>#REF!</v>
      </c>
      <c r="N89" t="e">
        <f t="shared" si="3"/>
        <v>#REF!</v>
      </c>
    </row>
    <row r="90" spans="1:14">
      <c r="A90" t="s">
        <v>224</v>
      </c>
      <c r="B90" t="e">
        <f>VLOOKUP('NIM tilpasset_udgået (2)'!A90,#REF!,35,)</f>
        <v>#REF!</v>
      </c>
      <c r="C90" s="25" t="e">
        <f>VLOOKUP(A90,#REF!,37,)</f>
        <v>#REF!</v>
      </c>
      <c r="D90" s="25" t="e">
        <f>VLOOKUP(C90,#REF!,3,FALSE)</f>
        <v>#REF!</v>
      </c>
      <c r="E90" s="30" t="e">
        <f>VLOOKUP(A90,#REF!,47,)</f>
        <v>#REF!</v>
      </c>
      <c r="F90" s="25" t="e">
        <f>VLOOKUP(A90,#REF!,48,)</f>
        <v>#REF!</v>
      </c>
      <c r="G90" s="16" t="e">
        <f>VLOOKUP(A90,#REF!,49,)</f>
        <v>#REF!</v>
      </c>
      <c r="H90" s="16" t="e">
        <f>VLOOKUP(A90,#REF!,50,)</f>
        <v>#REF!</v>
      </c>
      <c r="L90" t="e">
        <f t="shared" si="2"/>
        <v>#REF!</v>
      </c>
      <c r="N90" t="e">
        <f t="shared" si="3"/>
        <v>#REF!</v>
      </c>
    </row>
    <row r="91" spans="1:14">
      <c r="A91" t="s">
        <v>169</v>
      </c>
      <c r="B91" t="e">
        <f>VLOOKUP('NIM tilpasset_udgået (2)'!A91,#REF!,35,)</f>
        <v>#REF!</v>
      </c>
      <c r="C91" s="25" t="e">
        <f>VLOOKUP(A91,#REF!,37,)</f>
        <v>#REF!</v>
      </c>
      <c r="D91" s="25" t="e">
        <f>VLOOKUP(C91,#REF!,3,FALSE)</f>
        <v>#REF!</v>
      </c>
      <c r="E91" s="30" t="e">
        <f>VLOOKUP(A91,#REF!,47,)</f>
        <v>#REF!</v>
      </c>
      <c r="F91" s="25" t="e">
        <f>VLOOKUP(A91,#REF!,48,)</f>
        <v>#REF!</v>
      </c>
      <c r="G91" s="16" t="e">
        <f>VLOOKUP(A91,#REF!,49,)</f>
        <v>#REF!</v>
      </c>
      <c r="H91" s="16" t="e">
        <f>VLOOKUP(A91,#REF!,50,)</f>
        <v>#REF!</v>
      </c>
      <c r="L91" t="e">
        <f t="shared" si="2"/>
        <v>#REF!</v>
      </c>
      <c r="N91" t="e">
        <f t="shared" si="3"/>
        <v>#REF!</v>
      </c>
    </row>
    <row r="92" spans="1:14">
      <c r="A92" t="s">
        <v>208</v>
      </c>
      <c r="B92" t="e">
        <f>VLOOKUP('NIM tilpasset_udgået (2)'!A92,#REF!,35,)</f>
        <v>#REF!</v>
      </c>
      <c r="C92" s="25" t="e">
        <f>VLOOKUP(A92,#REF!,37,)</f>
        <v>#REF!</v>
      </c>
      <c r="D92" s="25" t="e">
        <f>VLOOKUP(C92,#REF!,3,FALSE)</f>
        <v>#REF!</v>
      </c>
      <c r="E92" s="30" t="e">
        <f>VLOOKUP(A92,#REF!,47,)</f>
        <v>#REF!</v>
      </c>
      <c r="F92" s="25" t="e">
        <f>VLOOKUP(A92,#REF!,48,)</f>
        <v>#REF!</v>
      </c>
      <c r="G92" s="16" t="e">
        <f>VLOOKUP(A92,#REF!,49,)</f>
        <v>#REF!</v>
      </c>
      <c r="H92" s="16" t="e">
        <f>VLOOKUP(A92,#REF!,50,)</f>
        <v>#REF!</v>
      </c>
      <c r="L92" t="e">
        <f t="shared" si="2"/>
        <v>#REF!</v>
      </c>
      <c r="N92" t="e">
        <f t="shared" si="3"/>
        <v>#REF!</v>
      </c>
    </row>
    <row r="93" spans="1:14">
      <c r="A93" t="s">
        <v>1241</v>
      </c>
      <c r="B93" t="e">
        <f>VLOOKUP('NIM tilpasset_udgået (2)'!A93,#REF!,35,)</f>
        <v>#REF!</v>
      </c>
      <c r="C93" s="25" t="e">
        <f>VLOOKUP(A93,#REF!,37,)</f>
        <v>#REF!</v>
      </c>
      <c r="D93" s="25" t="e">
        <f>VLOOKUP(C93,#REF!,3,FALSE)</f>
        <v>#REF!</v>
      </c>
      <c r="E93" s="30" t="e">
        <f>VLOOKUP(A93,#REF!,47,)</f>
        <v>#REF!</v>
      </c>
      <c r="F93" s="25" t="e">
        <f>VLOOKUP(A93,#REF!,48,)</f>
        <v>#REF!</v>
      </c>
      <c r="G93" s="16" t="e">
        <f>VLOOKUP(A93,#REF!,49,)</f>
        <v>#REF!</v>
      </c>
      <c r="H93" s="16" t="e">
        <f>VLOOKUP(A93,#REF!,50,)</f>
        <v>#REF!</v>
      </c>
      <c r="L93" t="e">
        <f t="shared" si="2"/>
        <v>#REF!</v>
      </c>
      <c r="N93" t="e">
        <f t="shared" si="3"/>
        <v>#REF!</v>
      </c>
    </row>
    <row r="94" spans="1:14">
      <c r="A94" t="s">
        <v>228</v>
      </c>
      <c r="B94" t="e">
        <f>VLOOKUP('NIM tilpasset_udgået (2)'!A94,#REF!,35,)</f>
        <v>#REF!</v>
      </c>
      <c r="C94" s="25" t="e">
        <f>VLOOKUP(A94,#REF!,37,)</f>
        <v>#REF!</v>
      </c>
      <c r="D94" s="25" t="e">
        <f>VLOOKUP(C94,#REF!,3,FALSE)</f>
        <v>#REF!</v>
      </c>
      <c r="E94" s="30" t="e">
        <f>VLOOKUP(A94,#REF!,47,)</f>
        <v>#REF!</v>
      </c>
      <c r="F94" s="25" t="e">
        <f>VLOOKUP(A94,#REF!,48,)</f>
        <v>#REF!</v>
      </c>
      <c r="G94" s="16" t="e">
        <f>VLOOKUP(A94,#REF!,49,)</f>
        <v>#REF!</v>
      </c>
      <c r="H94" s="16" t="e">
        <f>VLOOKUP(A94,#REF!,50,)</f>
        <v>#REF!</v>
      </c>
      <c r="L94" t="e">
        <f t="shared" si="2"/>
        <v>#REF!</v>
      </c>
      <c r="N94" t="e">
        <f t="shared" si="3"/>
        <v>#REF!</v>
      </c>
    </row>
    <row r="95" spans="1:14">
      <c r="A95" t="s">
        <v>628</v>
      </c>
      <c r="B95" t="e">
        <f>VLOOKUP('NIM tilpasset_udgået (2)'!A95,#REF!,35,)</f>
        <v>#REF!</v>
      </c>
      <c r="C95" s="25" t="e">
        <f>VLOOKUP(A95,#REF!,37,)</f>
        <v>#REF!</v>
      </c>
      <c r="D95" s="25" t="e">
        <f>VLOOKUP(C95,#REF!,3,FALSE)</f>
        <v>#REF!</v>
      </c>
      <c r="E95" s="30" t="e">
        <f>VLOOKUP(A95,#REF!,47,)</f>
        <v>#REF!</v>
      </c>
      <c r="F95" s="25" t="e">
        <f>VLOOKUP(A95,#REF!,48,)</f>
        <v>#REF!</v>
      </c>
      <c r="G95" s="16" t="e">
        <f>VLOOKUP(A95,#REF!,49,)</f>
        <v>#REF!</v>
      </c>
      <c r="H95" s="16" t="e">
        <f>VLOOKUP(A95,#REF!,50,)</f>
        <v>#REF!</v>
      </c>
      <c r="L95" t="e">
        <f t="shared" si="2"/>
        <v>#REF!</v>
      </c>
      <c r="N95" t="e">
        <f t="shared" si="3"/>
        <v>#REF!</v>
      </c>
    </row>
    <row r="96" spans="1:14">
      <c r="A96" t="s">
        <v>352</v>
      </c>
      <c r="B96" t="e">
        <f>VLOOKUP('NIM tilpasset_udgået (2)'!A96,#REF!,35,)</f>
        <v>#REF!</v>
      </c>
      <c r="C96" s="25" t="e">
        <f>VLOOKUP(A96,#REF!,37,)</f>
        <v>#REF!</v>
      </c>
      <c r="D96" s="25" t="e">
        <f>VLOOKUP(C96,#REF!,3,FALSE)</f>
        <v>#REF!</v>
      </c>
      <c r="E96" s="30" t="e">
        <f>VLOOKUP(A96,#REF!,47,)</f>
        <v>#REF!</v>
      </c>
      <c r="F96" s="25" t="e">
        <f>VLOOKUP(A96,#REF!,48,)</f>
        <v>#REF!</v>
      </c>
      <c r="G96" s="16" t="e">
        <f>VLOOKUP(A96,#REF!,49,)</f>
        <v>#REF!</v>
      </c>
      <c r="H96" s="16" t="e">
        <f>VLOOKUP(A96,#REF!,50,)</f>
        <v>#REF!</v>
      </c>
      <c r="L96" t="e">
        <f t="shared" si="2"/>
        <v>#REF!</v>
      </c>
      <c r="N96" t="e">
        <f t="shared" si="3"/>
        <v>#REF!</v>
      </c>
    </row>
    <row r="97" spans="1:14">
      <c r="A97" t="s">
        <v>1222</v>
      </c>
      <c r="B97" t="e">
        <f>VLOOKUP('NIM tilpasset_udgået (2)'!A97,#REF!,35,)</f>
        <v>#REF!</v>
      </c>
      <c r="C97" s="25" t="e">
        <f>VLOOKUP(A97,#REF!,37,)</f>
        <v>#REF!</v>
      </c>
      <c r="D97" s="25" t="e">
        <f>VLOOKUP(C97,#REF!,3,FALSE)</f>
        <v>#REF!</v>
      </c>
      <c r="E97" s="30" t="e">
        <f>VLOOKUP(A97,#REF!,47,)</f>
        <v>#REF!</v>
      </c>
      <c r="F97" s="25" t="e">
        <f>VLOOKUP(A97,#REF!,48,)</f>
        <v>#REF!</v>
      </c>
      <c r="G97" s="16" t="e">
        <f>VLOOKUP(A97,#REF!,49,)</f>
        <v>#REF!</v>
      </c>
      <c r="H97" s="16" t="e">
        <f>VLOOKUP(A97,#REF!,50,)</f>
        <v>#REF!</v>
      </c>
      <c r="L97" t="e">
        <f t="shared" si="2"/>
        <v>#REF!</v>
      </c>
      <c r="N97" t="e">
        <f t="shared" si="3"/>
        <v>#REF!</v>
      </c>
    </row>
    <row r="98" spans="1:14">
      <c r="A98" t="s">
        <v>1338</v>
      </c>
      <c r="B98" t="e">
        <f>VLOOKUP('NIM tilpasset_udgået (2)'!A98,#REF!,35,)</f>
        <v>#REF!</v>
      </c>
      <c r="C98" s="25" t="e">
        <f>VLOOKUP(A98,#REF!,37,)</f>
        <v>#REF!</v>
      </c>
      <c r="D98" s="25" t="e">
        <f>VLOOKUP(C98,#REF!,3,FALSE)</f>
        <v>#REF!</v>
      </c>
      <c r="E98" s="30" t="e">
        <f>VLOOKUP(A98,#REF!,47,)</f>
        <v>#REF!</v>
      </c>
      <c r="F98" s="25" t="e">
        <f>VLOOKUP(A98,#REF!,48,)</f>
        <v>#REF!</v>
      </c>
      <c r="G98" s="16" t="e">
        <f>VLOOKUP(A98,#REF!,49,)</f>
        <v>#REF!</v>
      </c>
      <c r="H98" s="16" t="e">
        <f>VLOOKUP(A98,#REF!,50,)</f>
        <v>#REF!</v>
      </c>
      <c r="L98" t="e">
        <f t="shared" si="2"/>
        <v>#REF!</v>
      </c>
      <c r="N98" t="e">
        <f t="shared" si="3"/>
        <v>#REF!</v>
      </c>
    </row>
    <row r="99" spans="1:14">
      <c r="A99" t="s">
        <v>1339</v>
      </c>
      <c r="B99" t="e">
        <f>VLOOKUP('NIM tilpasset_udgået (2)'!A99,#REF!,35,)</f>
        <v>#REF!</v>
      </c>
      <c r="C99" s="25" t="e">
        <f>VLOOKUP(A99,#REF!,37,)</f>
        <v>#REF!</v>
      </c>
      <c r="D99" s="25" t="e">
        <f>VLOOKUP(C99,#REF!,3,FALSE)</f>
        <v>#REF!</v>
      </c>
      <c r="E99" s="30" t="e">
        <f>VLOOKUP(A99,#REF!,47,)</f>
        <v>#REF!</v>
      </c>
      <c r="F99" s="25" t="e">
        <f>VLOOKUP(A99,#REF!,48,)</f>
        <v>#REF!</v>
      </c>
      <c r="G99" s="16" t="e">
        <f>VLOOKUP(A99,#REF!,49,)</f>
        <v>#REF!</v>
      </c>
      <c r="H99" s="16" t="e">
        <f>VLOOKUP(A99,#REF!,50,)</f>
        <v>#REF!</v>
      </c>
      <c r="L99" t="e">
        <f t="shared" si="2"/>
        <v>#REF!</v>
      </c>
      <c r="N99" t="e">
        <f t="shared" si="3"/>
        <v>#REF!</v>
      </c>
    </row>
  </sheetData>
  <autoFilter ref="A1:H94" xr:uid="{AE0F6D85-04DC-409C-AB00-25CB8E9E6AFB}">
    <sortState xmlns:xlrd2="http://schemas.microsoft.com/office/spreadsheetml/2017/richdata2" ref="A2:H94">
      <sortCondition ref="B1:B94"/>
    </sortState>
  </autoFilter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C7D0-A8FA-4E79-9E86-6E1F8FA4CF3E}">
  <dimension ref="A1:BF101"/>
  <sheetViews>
    <sheetView workbookViewId="0">
      <selection activeCell="A18" sqref="A18"/>
    </sheetView>
  </sheetViews>
  <sheetFormatPr defaultColWidth="9.140625" defaultRowHeight="12.75"/>
  <cols>
    <col min="1" max="1" width="19.140625" customWidth="1"/>
    <col min="2" max="2" width="6.28515625" customWidth="1"/>
    <col min="3" max="3" width="14.140625" customWidth="1"/>
    <col min="4" max="4" width="30.28515625" customWidth="1"/>
    <col min="5" max="5" width="9.85546875" customWidth="1"/>
    <col min="6" max="6" width="7.42578125" customWidth="1"/>
    <col min="7" max="7" width="8.140625" customWidth="1"/>
    <col min="8" max="8" width="16.85546875" customWidth="1"/>
    <col min="9" max="9" width="18" customWidth="1"/>
    <col min="10" max="10" width="18.140625" customWidth="1"/>
    <col min="11" max="11" width="29.5703125" customWidth="1"/>
    <col min="12" max="12" width="29.7109375" customWidth="1"/>
    <col min="13" max="13" width="16.85546875" customWidth="1"/>
    <col min="14" max="14" width="14.140625" customWidth="1"/>
    <col min="15" max="15" width="19.42578125" customWidth="1"/>
    <col min="16" max="16" width="17" customWidth="1"/>
    <col min="17" max="17" width="17.140625" customWidth="1"/>
    <col min="18" max="18" width="12.5703125" customWidth="1"/>
    <col min="19" max="19" width="23.85546875" customWidth="1"/>
    <col min="20" max="20" width="18.5703125" customWidth="1"/>
    <col min="21" max="21" width="14.28515625" customWidth="1"/>
    <col min="22" max="22" width="15.140625" customWidth="1"/>
    <col min="23" max="23" width="14.5703125" customWidth="1"/>
    <col min="24" max="24" width="17.140625" customWidth="1"/>
    <col min="25" max="25" width="13.42578125" customWidth="1"/>
    <col min="26" max="26" width="14.28515625" customWidth="1"/>
    <col min="27" max="27" width="11.7109375" customWidth="1"/>
    <col min="28" max="28" width="30.28515625" customWidth="1"/>
    <col min="29" max="29" width="13.42578125" customWidth="1"/>
    <col min="30" max="30" width="12" customWidth="1"/>
    <col min="31" max="31" width="10.140625" customWidth="1"/>
    <col min="32" max="32" width="12.140625" customWidth="1"/>
    <col min="33" max="33" width="13.7109375" customWidth="1"/>
    <col min="34" max="34" width="20.42578125" customWidth="1"/>
    <col min="35" max="35" width="11.140625" customWidth="1"/>
    <col min="36" max="36" width="14.28515625" customWidth="1"/>
    <col min="37" max="37" width="28.140625" customWidth="1"/>
    <col min="38" max="38" width="44.42578125" customWidth="1"/>
    <col min="39" max="39" width="10" customWidth="1"/>
    <col min="40" max="40" width="13.140625" customWidth="1"/>
    <col min="41" max="41" width="14.140625" customWidth="1"/>
    <col min="42" max="42" width="18" customWidth="1"/>
    <col min="43" max="43" width="16" customWidth="1"/>
    <col min="44" max="44" width="15.42578125" customWidth="1"/>
    <col min="45" max="45" width="9.85546875" customWidth="1"/>
    <col min="46" max="46" width="16.140625" customWidth="1"/>
    <col min="47" max="47" width="18.5703125" customWidth="1"/>
    <col min="49" max="49" width="11.7109375" bestFit="1" customWidth="1"/>
    <col min="50" max="50" width="13" style="16" customWidth="1"/>
    <col min="51" max="51" width="12.42578125" style="16" bestFit="1" customWidth="1"/>
    <col min="52" max="52" width="16.140625" style="25" bestFit="1" customWidth="1"/>
    <col min="54" max="55" width="9.140625" style="16"/>
    <col min="58" max="58" width="12.85546875" bestFit="1" customWidth="1"/>
  </cols>
  <sheetData>
    <row r="1" spans="1:58">
      <c r="A1" s="53" t="s">
        <v>84</v>
      </c>
      <c r="B1" s="53" t="s">
        <v>85</v>
      </c>
      <c r="C1" s="53" t="s">
        <v>86</v>
      </c>
      <c r="D1" s="53" t="s">
        <v>342</v>
      </c>
      <c r="E1" s="53" t="s">
        <v>87</v>
      </c>
      <c r="F1" s="53" t="s">
        <v>88</v>
      </c>
      <c r="G1" s="53" t="s">
        <v>89</v>
      </c>
      <c r="H1" s="53" t="s">
        <v>90</v>
      </c>
      <c r="I1" s="53" t="s">
        <v>91</v>
      </c>
      <c r="J1" s="53" t="s">
        <v>92</v>
      </c>
      <c r="K1" s="53" t="s">
        <v>93</v>
      </c>
      <c r="L1" s="53" t="s">
        <v>94</v>
      </c>
      <c r="M1" s="53" t="s">
        <v>95</v>
      </c>
      <c r="N1" s="53" t="s">
        <v>96</v>
      </c>
      <c r="O1" s="53" t="s">
        <v>97</v>
      </c>
      <c r="P1" s="53" t="s">
        <v>98</v>
      </c>
      <c r="Q1" s="53" t="s">
        <v>99</v>
      </c>
      <c r="R1" s="53" t="s">
        <v>100</v>
      </c>
      <c r="S1" s="53" t="s">
        <v>101</v>
      </c>
      <c r="T1" s="53" t="s">
        <v>102</v>
      </c>
      <c r="U1" s="53" t="s">
        <v>103</v>
      </c>
      <c r="V1" s="53" t="s">
        <v>104</v>
      </c>
      <c r="W1" s="53" t="s">
        <v>105</v>
      </c>
      <c r="X1" s="53" t="s">
        <v>106</v>
      </c>
      <c r="Y1" s="53" t="s">
        <v>107</v>
      </c>
      <c r="Z1" s="53" t="s">
        <v>108</v>
      </c>
      <c r="AA1" s="53" t="s">
        <v>109</v>
      </c>
      <c r="AB1" s="53" t="s">
        <v>110</v>
      </c>
      <c r="AC1" s="53" t="s">
        <v>111</v>
      </c>
      <c r="AD1" s="53" t="s">
        <v>112</v>
      </c>
      <c r="AE1" s="53" t="s">
        <v>113</v>
      </c>
      <c r="AF1" s="53" t="s">
        <v>114</v>
      </c>
      <c r="AG1" s="53" t="s">
        <v>115</v>
      </c>
      <c r="AH1" s="53" t="s">
        <v>116</v>
      </c>
      <c r="AI1" s="53" t="s">
        <v>117</v>
      </c>
      <c r="AJ1" s="53" t="s">
        <v>118</v>
      </c>
      <c r="AK1" s="53" t="s">
        <v>119</v>
      </c>
      <c r="AL1" s="53" t="s">
        <v>120</v>
      </c>
      <c r="AM1" s="53" t="s">
        <v>121</v>
      </c>
      <c r="AN1" s="53" t="s">
        <v>122</v>
      </c>
      <c r="AO1" s="53" t="s">
        <v>123</v>
      </c>
      <c r="AP1" s="53" t="s">
        <v>124</v>
      </c>
      <c r="AQ1" s="53" t="s">
        <v>125</v>
      </c>
      <c r="AR1" s="53" t="s">
        <v>126</v>
      </c>
      <c r="AS1" s="53" t="s">
        <v>127</v>
      </c>
      <c r="AT1" s="54" t="s">
        <v>128</v>
      </c>
      <c r="AU1" s="53" t="s">
        <v>129</v>
      </c>
      <c r="AW1" t="s">
        <v>501</v>
      </c>
      <c r="AX1" s="16" t="s">
        <v>275</v>
      </c>
      <c r="AY1" s="16" t="s">
        <v>276</v>
      </c>
      <c r="AZ1" s="25" t="s">
        <v>231</v>
      </c>
    </row>
    <row r="2" spans="1:58">
      <c r="A2" s="32">
        <v>46022</v>
      </c>
      <c r="B2" s="33">
        <v>62003</v>
      </c>
      <c r="C2" t="s">
        <v>455</v>
      </c>
      <c r="D2" t="s">
        <v>456</v>
      </c>
      <c r="E2" t="s">
        <v>132</v>
      </c>
      <c r="F2">
        <v>0</v>
      </c>
      <c r="G2">
        <v>3167</v>
      </c>
      <c r="H2" s="6">
        <v>2916.6445000000003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368505.97013999999</v>
      </c>
      <c r="P2" s="6">
        <v>368505.97013999999</v>
      </c>
      <c r="Q2" s="6">
        <v>49338.06</v>
      </c>
      <c r="R2" s="6">
        <v>0</v>
      </c>
      <c r="S2" s="6">
        <v>0</v>
      </c>
      <c r="T2" s="6">
        <v>7.4690000000000003</v>
      </c>
      <c r="U2" s="6">
        <v>0</v>
      </c>
      <c r="V2" s="6">
        <v>0</v>
      </c>
      <c r="W2" s="6">
        <v>0</v>
      </c>
      <c r="X2" s="32"/>
      <c r="Y2" s="6">
        <v>0</v>
      </c>
      <c r="Z2" t="s">
        <v>141</v>
      </c>
      <c r="AA2">
        <v>5231485</v>
      </c>
      <c r="AB2" t="s">
        <v>456</v>
      </c>
      <c r="AC2" t="s">
        <v>134</v>
      </c>
      <c r="AD2" t="s">
        <v>134</v>
      </c>
      <c r="AE2" t="s">
        <v>135</v>
      </c>
      <c r="AF2" t="s">
        <v>135</v>
      </c>
      <c r="AG2" s="6">
        <v>0</v>
      </c>
      <c r="AH2" t="s">
        <v>136</v>
      </c>
      <c r="AI2" t="s">
        <v>83</v>
      </c>
      <c r="AJ2" t="s">
        <v>137</v>
      </c>
      <c r="AK2" t="s">
        <v>457</v>
      </c>
      <c r="AL2" t="s">
        <v>457</v>
      </c>
      <c r="AM2" t="s">
        <v>141</v>
      </c>
      <c r="AN2" t="s">
        <v>212</v>
      </c>
      <c r="AO2">
        <v>620</v>
      </c>
      <c r="AP2" s="6">
        <v>2916.6445000000003</v>
      </c>
      <c r="AQ2" s="32"/>
      <c r="AR2" s="6">
        <v>1</v>
      </c>
      <c r="AS2" s="6">
        <v>0</v>
      </c>
      <c r="AT2" s="34">
        <v>380418897</v>
      </c>
      <c r="AU2" s="35">
        <v>1</v>
      </c>
      <c r="AW2" s="6">
        <f>R2</f>
        <v>0</v>
      </c>
      <c r="AX2" s="25">
        <f>AW2/AT2</f>
        <v>0</v>
      </c>
      <c r="AY2" s="25">
        <f>(AW2/AT2)*AU2</f>
        <v>0</v>
      </c>
      <c r="AZ2" s="25">
        <f>I2</f>
        <v>0</v>
      </c>
      <c r="BB2" s="16">
        <f>AX2*100</f>
        <v>0</v>
      </c>
      <c r="BC2" s="16">
        <f>AY2*100</f>
        <v>0</v>
      </c>
      <c r="BF2" s="37"/>
    </row>
    <row r="3" spans="1:58">
      <c r="A3" s="32">
        <v>46022</v>
      </c>
      <c r="B3" s="33">
        <v>62003</v>
      </c>
      <c r="C3" t="s">
        <v>139</v>
      </c>
      <c r="D3" t="s">
        <v>140</v>
      </c>
      <c r="E3" t="s">
        <v>132</v>
      </c>
      <c r="F3">
        <v>0</v>
      </c>
      <c r="G3">
        <v>3225</v>
      </c>
      <c r="H3" s="6">
        <v>1786.21135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167274.52896</v>
      </c>
      <c r="P3" s="6">
        <v>167274.52896</v>
      </c>
      <c r="Q3" s="6">
        <v>22395.84</v>
      </c>
      <c r="R3" s="6">
        <v>0</v>
      </c>
      <c r="S3" s="6">
        <v>0</v>
      </c>
      <c r="T3" s="6">
        <v>7.4690000000000003</v>
      </c>
      <c r="U3" s="6">
        <v>0</v>
      </c>
      <c r="V3" s="6">
        <v>0</v>
      </c>
      <c r="W3" s="6">
        <v>0</v>
      </c>
      <c r="X3" s="32"/>
      <c r="Y3" s="6">
        <v>0</v>
      </c>
      <c r="Z3" t="s">
        <v>141</v>
      </c>
      <c r="AA3">
        <v>5727973</v>
      </c>
      <c r="AB3" t="s">
        <v>140</v>
      </c>
      <c r="AC3" t="s">
        <v>134</v>
      </c>
      <c r="AD3" t="s">
        <v>134</v>
      </c>
      <c r="AE3" t="s">
        <v>135</v>
      </c>
      <c r="AF3" t="s">
        <v>135</v>
      </c>
      <c r="AG3" s="6">
        <v>0</v>
      </c>
      <c r="AH3" t="s">
        <v>136</v>
      </c>
      <c r="AI3" t="s">
        <v>83</v>
      </c>
      <c r="AJ3" t="s">
        <v>137</v>
      </c>
      <c r="AK3" t="s">
        <v>142</v>
      </c>
      <c r="AL3" t="s">
        <v>142</v>
      </c>
      <c r="AM3" t="s">
        <v>141</v>
      </c>
      <c r="AN3" t="s">
        <v>143</v>
      </c>
      <c r="AO3">
        <v>620</v>
      </c>
      <c r="AP3" s="6">
        <v>1786.21135</v>
      </c>
      <c r="AQ3" s="32"/>
      <c r="AR3" s="6">
        <v>1</v>
      </c>
      <c r="AS3" s="6">
        <v>0</v>
      </c>
      <c r="AT3" s="34">
        <v>800000000</v>
      </c>
      <c r="AU3" s="35">
        <v>1</v>
      </c>
      <c r="AW3" s="6">
        <f>R3</f>
        <v>0</v>
      </c>
      <c r="AX3" s="25">
        <f>AW3/AT3</f>
        <v>0</v>
      </c>
      <c r="AY3" s="25">
        <f t="shared" ref="AY3:AY66" si="0">(AW3/AT3)*AU3</f>
        <v>0</v>
      </c>
      <c r="AZ3" s="25">
        <f t="shared" ref="AZ3:AZ66" si="1">I3</f>
        <v>0</v>
      </c>
      <c r="BB3" s="16">
        <f t="shared" ref="BB3:BC66" si="2">AX3*100</f>
        <v>0</v>
      </c>
      <c r="BC3" s="16">
        <f t="shared" si="2"/>
        <v>0</v>
      </c>
    </row>
    <row r="4" spans="1:58">
      <c r="A4" s="32">
        <v>46022</v>
      </c>
      <c r="B4" s="33">
        <v>62003</v>
      </c>
      <c r="C4" t="s">
        <v>458</v>
      </c>
      <c r="D4" t="s">
        <v>459</v>
      </c>
      <c r="E4" t="s">
        <v>165</v>
      </c>
      <c r="F4">
        <v>0</v>
      </c>
      <c r="G4">
        <v>550873</v>
      </c>
      <c r="H4" s="6">
        <v>1662.443475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100018.411185</v>
      </c>
      <c r="P4" s="6">
        <v>100018.411185</v>
      </c>
      <c r="Q4" s="6">
        <v>12459.859999999999</v>
      </c>
      <c r="R4" s="6">
        <v>0</v>
      </c>
      <c r="S4" s="6">
        <v>0</v>
      </c>
      <c r="T4" s="6">
        <v>8.0272500000000004</v>
      </c>
      <c r="U4" s="6">
        <v>0</v>
      </c>
      <c r="V4" s="6">
        <v>0</v>
      </c>
      <c r="W4" s="6">
        <v>0</v>
      </c>
      <c r="X4" s="32"/>
      <c r="Y4" s="6">
        <v>0</v>
      </c>
      <c r="Z4" t="s">
        <v>166</v>
      </c>
      <c r="AA4">
        <v>7156036</v>
      </c>
      <c r="AB4" t="s">
        <v>459</v>
      </c>
      <c r="AC4" t="s">
        <v>134</v>
      </c>
      <c r="AD4" t="s">
        <v>134</v>
      </c>
      <c r="AE4" t="s">
        <v>135</v>
      </c>
      <c r="AF4" t="s">
        <v>135</v>
      </c>
      <c r="AG4" s="6">
        <v>0</v>
      </c>
      <c r="AH4" t="s">
        <v>136</v>
      </c>
      <c r="AI4" t="s">
        <v>83</v>
      </c>
      <c r="AJ4" t="s">
        <v>137</v>
      </c>
      <c r="AK4" t="s">
        <v>460</v>
      </c>
      <c r="AL4" t="s">
        <v>460</v>
      </c>
      <c r="AM4" t="s">
        <v>166</v>
      </c>
      <c r="AN4" t="s">
        <v>138</v>
      </c>
      <c r="AO4">
        <v>620</v>
      </c>
      <c r="AP4" s="6">
        <v>1662.443475</v>
      </c>
      <c r="AQ4" s="32"/>
      <c r="AR4" s="6">
        <v>1</v>
      </c>
      <c r="AS4" s="6">
        <v>0</v>
      </c>
      <c r="AT4" s="34">
        <v>59626809</v>
      </c>
      <c r="AU4" s="35">
        <v>1</v>
      </c>
      <c r="AW4" s="6">
        <f>R4</f>
        <v>0</v>
      </c>
      <c r="AX4" s="25">
        <f>AW4/AT4</f>
        <v>0</v>
      </c>
      <c r="AY4" s="25">
        <f t="shared" si="0"/>
        <v>0</v>
      </c>
      <c r="AZ4" s="25">
        <f t="shared" si="1"/>
        <v>0</v>
      </c>
      <c r="BB4" s="16">
        <f t="shared" si="2"/>
        <v>0</v>
      </c>
      <c r="BC4" s="16">
        <f t="shared" si="2"/>
        <v>0</v>
      </c>
    </row>
    <row r="5" spans="1:58">
      <c r="A5" s="32">
        <v>46022</v>
      </c>
      <c r="B5" s="33">
        <v>62003</v>
      </c>
      <c r="C5" t="s">
        <v>472</v>
      </c>
      <c r="D5" t="s">
        <v>473</v>
      </c>
      <c r="E5" t="s">
        <v>132</v>
      </c>
      <c r="F5">
        <v>0</v>
      </c>
      <c r="G5">
        <v>3093</v>
      </c>
      <c r="H5" s="6">
        <v>1556.16615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44223.949000000001</v>
      </c>
      <c r="P5" s="6">
        <v>44223.949000000001</v>
      </c>
      <c r="Q5" s="6">
        <v>5921</v>
      </c>
      <c r="R5" s="6">
        <v>0</v>
      </c>
      <c r="S5" s="6">
        <v>0</v>
      </c>
      <c r="T5" s="6">
        <v>7.4690000000000003</v>
      </c>
      <c r="U5" s="6">
        <v>0</v>
      </c>
      <c r="V5" s="6">
        <v>0</v>
      </c>
      <c r="W5" s="6">
        <v>0</v>
      </c>
      <c r="X5" s="32"/>
      <c r="Y5" s="6">
        <v>0</v>
      </c>
      <c r="Z5" t="s">
        <v>141</v>
      </c>
      <c r="AA5">
        <v>4846288</v>
      </c>
      <c r="AB5" t="s">
        <v>473</v>
      </c>
      <c r="AC5" t="s">
        <v>134</v>
      </c>
      <c r="AD5" t="s">
        <v>134</v>
      </c>
      <c r="AE5" t="s">
        <v>135</v>
      </c>
      <c r="AF5" t="s">
        <v>135</v>
      </c>
      <c r="AG5" s="6">
        <v>0</v>
      </c>
      <c r="AH5" t="s">
        <v>136</v>
      </c>
      <c r="AI5" t="s">
        <v>83</v>
      </c>
      <c r="AJ5" t="s">
        <v>137</v>
      </c>
      <c r="AK5" t="s">
        <v>473</v>
      </c>
      <c r="AL5" t="s">
        <v>473</v>
      </c>
      <c r="AM5" t="s">
        <v>141</v>
      </c>
      <c r="AN5" t="s">
        <v>138</v>
      </c>
      <c r="AO5">
        <v>620</v>
      </c>
      <c r="AP5" s="6">
        <v>1556.16615</v>
      </c>
      <c r="AQ5" s="32"/>
      <c r="AR5" s="6">
        <v>1</v>
      </c>
      <c r="AS5" s="6">
        <v>0</v>
      </c>
      <c r="AT5" s="34">
        <v>1228504232</v>
      </c>
      <c r="AU5" s="35">
        <v>1</v>
      </c>
      <c r="AW5" s="6">
        <f>R5</f>
        <v>0</v>
      </c>
      <c r="AX5" s="25">
        <f>AW5/AT5</f>
        <v>0</v>
      </c>
      <c r="AY5" s="25">
        <f t="shared" si="0"/>
        <v>0</v>
      </c>
      <c r="AZ5" s="25">
        <f t="shared" si="1"/>
        <v>0</v>
      </c>
      <c r="BB5" s="16">
        <f t="shared" si="2"/>
        <v>0</v>
      </c>
      <c r="BC5" s="16">
        <f t="shared" si="2"/>
        <v>0</v>
      </c>
    </row>
    <row r="6" spans="1:58">
      <c r="A6" s="32">
        <v>46022</v>
      </c>
      <c r="B6" s="33">
        <v>62003</v>
      </c>
      <c r="C6" t="s">
        <v>378</v>
      </c>
      <c r="D6" t="s">
        <v>724</v>
      </c>
      <c r="E6" t="s">
        <v>461</v>
      </c>
      <c r="F6">
        <v>0</v>
      </c>
      <c r="G6">
        <v>3184</v>
      </c>
      <c r="H6" s="6">
        <v>13716.258825000001</v>
      </c>
      <c r="I6" s="6">
        <v>25170157.920000002</v>
      </c>
      <c r="J6" s="6">
        <v>2942518.7100696173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25170157.920000002</v>
      </c>
      <c r="Q6" s="6">
        <v>2942518.7100696173</v>
      </c>
      <c r="R6" s="6">
        <v>183506</v>
      </c>
      <c r="S6" s="6">
        <v>0</v>
      </c>
      <c r="T6" s="6">
        <v>8.5539500000000004</v>
      </c>
      <c r="U6" s="6">
        <v>25170157.920000002</v>
      </c>
      <c r="V6" s="6">
        <v>2942518.71</v>
      </c>
      <c r="W6" s="6">
        <v>0</v>
      </c>
      <c r="X6" s="32"/>
      <c r="Y6" s="6">
        <v>0</v>
      </c>
      <c r="Z6" t="s">
        <v>178</v>
      </c>
      <c r="AA6">
        <v>237400</v>
      </c>
      <c r="AB6" t="s">
        <v>724</v>
      </c>
      <c r="AC6" t="s">
        <v>134</v>
      </c>
      <c r="AD6" t="s">
        <v>134</v>
      </c>
      <c r="AE6" t="s">
        <v>135</v>
      </c>
      <c r="AF6" t="s">
        <v>135</v>
      </c>
      <c r="AG6" s="6">
        <v>0</v>
      </c>
      <c r="AH6" t="s">
        <v>136</v>
      </c>
      <c r="AI6" t="s">
        <v>83</v>
      </c>
      <c r="AJ6" t="s">
        <v>137</v>
      </c>
      <c r="AK6" t="s">
        <v>423</v>
      </c>
      <c r="AL6" t="s">
        <v>423</v>
      </c>
      <c r="AM6" t="s">
        <v>178</v>
      </c>
      <c r="AN6" t="s">
        <v>138</v>
      </c>
      <c r="AO6">
        <v>620</v>
      </c>
      <c r="AP6" s="6">
        <v>13716.258825000001</v>
      </c>
      <c r="AQ6" s="32"/>
      <c r="AR6" s="6">
        <v>100</v>
      </c>
      <c r="AS6" s="6">
        <v>0</v>
      </c>
      <c r="AT6" s="34">
        <v>2432425480</v>
      </c>
      <c r="AU6" s="35">
        <v>1</v>
      </c>
      <c r="AW6" s="6">
        <f t="shared" ref="AW6:AW69" si="3">R6</f>
        <v>183506</v>
      </c>
      <c r="AX6" s="25">
        <f>AW6/AT6</f>
        <v>7.5441571184330788E-5</v>
      </c>
      <c r="AY6" s="25">
        <f>(AW6/AT6)*AU6</f>
        <v>7.5441571184330788E-5</v>
      </c>
      <c r="AZ6" s="25">
        <f t="shared" si="1"/>
        <v>25170157.920000002</v>
      </c>
      <c r="BB6" s="16">
        <f>AX6*100</f>
        <v>7.5441571184330786E-3</v>
      </c>
      <c r="BC6" s="16">
        <f>AY6*100</f>
        <v>7.5441571184330786E-3</v>
      </c>
    </row>
    <row r="7" spans="1:58">
      <c r="A7" s="32">
        <v>46022</v>
      </c>
      <c r="B7" s="33">
        <v>62003</v>
      </c>
      <c r="C7" t="s">
        <v>130</v>
      </c>
      <c r="D7" t="s">
        <v>131</v>
      </c>
      <c r="E7" t="s">
        <v>132</v>
      </c>
      <c r="F7">
        <v>0</v>
      </c>
      <c r="G7">
        <v>321998</v>
      </c>
      <c r="H7" s="6">
        <v>617.83568000000002</v>
      </c>
      <c r="I7" s="6">
        <v>12155299.17</v>
      </c>
      <c r="J7" s="6">
        <v>1627433.2802249296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12155299.17</v>
      </c>
      <c r="Q7" s="6">
        <v>1627433.2802249296</v>
      </c>
      <c r="R7" s="6">
        <v>19674</v>
      </c>
      <c r="S7" s="6">
        <v>0</v>
      </c>
      <c r="T7" s="6">
        <v>7.4690000000000003</v>
      </c>
      <c r="U7" s="6">
        <v>12155299.17</v>
      </c>
      <c r="V7" s="6">
        <v>1627433.28</v>
      </c>
      <c r="W7" s="6">
        <v>0</v>
      </c>
      <c r="X7" s="32"/>
      <c r="Y7" s="6">
        <v>0</v>
      </c>
      <c r="Z7" t="s">
        <v>133</v>
      </c>
      <c r="AA7">
        <v>5671735</v>
      </c>
      <c r="AB7" t="s">
        <v>131</v>
      </c>
      <c r="AC7" t="s">
        <v>134</v>
      </c>
      <c r="AD7" t="s">
        <v>134</v>
      </c>
      <c r="AE7" t="s">
        <v>135</v>
      </c>
      <c r="AF7" t="s">
        <v>135</v>
      </c>
      <c r="AG7" s="6">
        <v>0</v>
      </c>
      <c r="AH7" t="s">
        <v>136</v>
      </c>
      <c r="AI7" t="s">
        <v>83</v>
      </c>
      <c r="AJ7" t="s">
        <v>137</v>
      </c>
      <c r="AK7" t="s">
        <v>1211</v>
      </c>
      <c r="AL7" t="s">
        <v>1211</v>
      </c>
      <c r="AM7" t="s">
        <v>133</v>
      </c>
      <c r="AN7" t="s">
        <v>138</v>
      </c>
      <c r="AO7">
        <v>620</v>
      </c>
      <c r="AP7" s="6">
        <v>617.83568000000002</v>
      </c>
      <c r="AQ7" s="32"/>
      <c r="AR7" s="6">
        <v>1</v>
      </c>
      <c r="AS7" s="6">
        <v>0</v>
      </c>
      <c r="AT7" s="34">
        <v>1227469992</v>
      </c>
      <c r="AU7" s="35">
        <v>1</v>
      </c>
      <c r="AW7" s="6">
        <f t="shared" si="3"/>
        <v>19674</v>
      </c>
      <c r="AX7" s="25">
        <f t="shared" ref="AX7:AX70" si="4">AW7/AT7</f>
        <v>1.6028090404021867E-5</v>
      </c>
      <c r="AY7" s="25">
        <f t="shared" si="0"/>
        <v>1.6028090404021867E-5</v>
      </c>
      <c r="AZ7" s="25">
        <f t="shared" si="1"/>
        <v>12155299.17</v>
      </c>
      <c r="BB7" s="16">
        <f t="shared" si="2"/>
        <v>1.6028090404021868E-3</v>
      </c>
      <c r="BC7" s="16">
        <f t="shared" si="2"/>
        <v>1.6028090404021868E-3</v>
      </c>
    </row>
    <row r="8" spans="1:58">
      <c r="A8" s="32">
        <v>46022</v>
      </c>
      <c r="B8" s="33">
        <v>62003</v>
      </c>
      <c r="C8" t="s">
        <v>1325</v>
      </c>
      <c r="D8" t="s">
        <v>1340</v>
      </c>
      <c r="E8" t="s">
        <v>185</v>
      </c>
      <c r="F8">
        <v>0</v>
      </c>
      <c r="G8">
        <v>342112</v>
      </c>
      <c r="H8" s="6">
        <v>135.83810267999999</v>
      </c>
      <c r="I8" s="6">
        <v>42639580.43</v>
      </c>
      <c r="J8" s="6">
        <v>1050937199.969142</v>
      </c>
      <c r="K8" s="6">
        <v>0</v>
      </c>
      <c r="L8" s="6">
        <v>0</v>
      </c>
      <c r="M8" s="6">
        <v>0</v>
      </c>
      <c r="N8" s="6">
        <v>0</v>
      </c>
      <c r="O8" s="6">
        <v>49097.237818089998</v>
      </c>
      <c r="P8" s="6">
        <v>42688677.667818084</v>
      </c>
      <c r="Q8" s="6">
        <v>1052147298.969142</v>
      </c>
      <c r="R8" s="6">
        <v>313900</v>
      </c>
      <c r="S8" s="6">
        <v>0</v>
      </c>
      <c r="T8" s="6">
        <v>4.0572909999999997E-2</v>
      </c>
      <c r="U8" s="6">
        <v>42639580.43</v>
      </c>
      <c r="V8" s="6">
        <v>1050937200</v>
      </c>
      <c r="W8" s="6">
        <v>0</v>
      </c>
      <c r="X8" s="32"/>
      <c r="Y8" s="6">
        <v>0</v>
      </c>
      <c r="Z8" t="s">
        <v>186</v>
      </c>
      <c r="AA8" t="s">
        <v>1341</v>
      </c>
      <c r="AB8" t="s">
        <v>1340</v>
      </c>
      <c r="AC8" t="s">
        <v>134</v>
      </c>
      <c r="AD8" t="s">
        <v>134</v>
      </c>
      <c r="AE8" t="s">
        <v>135</v>
      </c>
      <c r="AF8" t="s">
        <v>135</v>
      </c>
      <c r="AG8" s="6">
        <v>0</v>
      </c>
      <c r="AH8" t="s">
        <v>136</v>
      </c>
      <c r="AI8" t="s">
        <v>83</v>
      </c>
      <c r="AJ8" t="s">
        <v>137</v>
      </c>
      <c r="AK8" t="s">
        <v>1342</v>
      </c>
      <c r="AL8" t="s">
        <v>1342</v>
      </c>
      <c r="AM8" t="s">
        <v>186</v>
      </c>
      <c r="AN8" t="s">
        <v>138</v>
      </c>
      <c r="AO8">
        <v>620</v>
      </c>
      <c r="AP8" s="6">
        <v>135.83810267999999</v>
      </c>
      <c r="AQ8" s="32"/>
      <c r="AR8" s="6">
        <v>1</v>
      </c>
      <c r="AS8" s="6">
        <v>0</v>
      </c>
      <c r="AT8" s="34">
        <v>1894350529</v>
      </c>
      <c r="AU8" s="35">
        <v>0.01</v>
      </c>
      <c r="AW8" s="6">
        <f t="shared" si="3"/>
        <v>313900</v>
      </c>
      <c r="AX8" s="25">
        <f t="shared" si="4"/>
        <v>1.6570322925699672E-4</v>
      </c>
      <c r="AY8" s="25">
        <f t="shared" si="0"/>
        <v>1.6570322925699672E-6</v>
      </c>
      <c r="AZ8" s="25">
        <f t="shared" si="1"/>
        <v>42639580.43</v>
      </c>
      <c r="BB8" s="16">
        <f t="shared" si="2"/>
        <v>1.6570322925699672E-2</v>
      </c>
      <c r="BC8" s="16">
        <f t="shared" si="2"/>
        <v>1.6570322925699672E-4</v>
      </c>
    </row>
    <row r="9" spans="1:58">
      <c r="A9" s="32">
        <v>46022</v>
      </c>
      <c r="B9" s="33">
        <v>62003</v>
      </c>
      <c r="C9" t="s">
        <v>303</v>
      </c>
      <c r="D9" t="s">
        <v>1343</v>
      </c>
      <c r="E9" t="s">
        <v>165</v>
      </c>
      <c r="F9">
        <v>0</v>
      </c>
      <c r="G9">
        <v>55561</v>
      </c>
      <c r="H9" s="6">
        <v>879.78660000000002</v>
      </c>
      <c r="I9" s="6">
        <v>53592200.740000002</v>
      </c>
      <c r="J9" s="6">
        <v>6676284.0001245756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53592200.740000002</v>
      </c>
      <c r="Q9" s="6">
        <v>6676284.0001245756</v>
      </c>
      <c r="R9" s="6">
        <v>60915</v>
      </c>
      <c r="S9" s="6">
        <v>0</v>
      </c>
      <c r="T9" s="6">
        <v>8.0272500000000004</v>
      </c>
      <c r="U9" s="6">
        <v>53592200.740000002</v>
      </c>
      <c r="V9" s="6">
        <v>6676284</v>
      </c>
      <c r="W9" s="6">
        <v>0</v>
      </c>
      <c r="X9" s="32"/>
      <c r="Y9" s="6">
        <v>0</v>
      </c>
      <c r="Z9" t="s">
        <v>166</v>
      </c>
      <c r="AA9">
        <v>7103065</v>
      </c>
      <c r="AB9" t="s">
        <v>1343</v>
      </c>
      <c r="AC9" t="s">
        <v>134</v>
      </c>
      <c r="AD9" t="s">
        <v>134</v>
      </c>
      <c r="AE9" t="s">
        <v>135</v>
      </c>
      <c r="AF9" t="s">
        <v>135</v>
      </c>
      <c r="AG9" s="6">
        <v>0</v>
      </c>
      <c r="AH9" t="s">
        <v>136</v>
      </c>
      <c r="AI9" t="s">
        <v>83</v>
      </c>
      <c r="AJ9" t="s">
        <v>137</v>
      </c>
      <c r="AK9" t="s">
        <v>334</v>
      </c>
      <c r="AL9" t="s">
        <v>334</v>
      </c>
      <c r="AM9" t="s">
        <v>166</v>
      </c>
      <c r="AN9" t="s">
        <v>138</v>
      </c>
      <c r="AO9">
        <v>620</v>
      </c>
      <c r="AP9" s="6">
        <v>879.78660000000002</v>
      </c>
      <c r="AQ9" s="32"/>
      <c r="AR9" s="6">
        <v>1</v>
      </c>
      <c r="AS9" s="6">
        <v>0</v>
      </c>
      <c r="AT9" s="34">
        <v>2112421867</v>
      </c>
      <c r="AU9" s="35">
        <v>1</v>
      </c>
      <c r="AW9" s="6">
        <f t="shared" si="3"/>
        <v>60915</v>
      </c>
      <c r="AX9" s="25">
        <f t="shared" si="4"/>
        <v>2.8836569508963524E-5</v>
      </c>
      <c r="AY9" s="25">
        <f t="shared" si="0"/>
        <v>2.8836569508963524E-5</v>
      </c>
      <c r="AZ9" s="25">
        <f t="shared" si="1"/>
        <v>53592200.740000002</v>
      </c>
      <c r="BB9" s="16">
        <f t="shared" si="2"/>
        <v>2.8836569508963522E-3</v>
      </c>
      <c r="BC9" s="16">
        <f t="shared" si="2"/>
        <v>2.8836569508963522E-3</v>
      </c>
    </row>
    <row r="10" spans="1:58">
      <c r="A10" s="32">
        <v>46022</v>
      </c>
      <c r="B10" s="33">
        <v>62003</v>
      </c>
      <c r="C10" t="s">
        <v>144</v>
      </c>
      <c r="D10" t="s">
        <v>145</v>
      </c>
      <c r="E10" t="s">
        <v>132</v>
      </c>
      <c r="F10">
        <v>0</v>
      </c>
      <c r="G10">
        <v>633040</v>
      </c>
      <c r="H10" s="6">
        <v>276.42768999999998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88682.798050000012</v>
      </c>
      <c r="P10" s="6">
        <v>88682.798050000012</v>
      </c>
      <c r="Q10" s="6">
        <v>11873.45</v>
      </c>
      <c r="R10" s="6">
        <v>0</v>
      </c>
      <c r="S10" s="6">
        <v>0</v>
      </c>
      <c r="T10" s="6">
        <v>7.4690000000000003</v>
      </c>
      <c r="U10" s="6">
        <v>0</v>
      </c>
      <c r="V10" s="6">
        <v>0</v>
      </c>
      <c r="W10" s="6">
        <v>0</v>
      </c>
      <c r="X10" s="32"/>
      <c r="Y10" s="6">
        <v>0</v>
      </c>
      <c r="Z10" t="s">
        <v>141</v>
      </c>
      <c r="AA10">
        <v>5069211</v>
      </c>
      <c r="AB10" t="s">
        <v>145</v>
      </c>
      <c r="AC10" t="s">
        <v>134</v>
      </c>
      <c r="AD10" t="s">
        <v>134</v>
      </c>
      <c r="AE10" t="s">
        <v>135</v>
      </c>
      <c r="AF10" t="s">
        <v>135</v>
      </c>
      <c r="AG10" s="6">
        <v>0</v>
      </c>
      <c r="AH10" t="s">
        <v>136</v>
      </c>
      <c r="AI10" t="s">
        <v>83</v>
      </c>
      <c r="AJ10" t="s">
        <v>137</v>
      </c>
      <c r="AK10" t="s">
        <v>146</v>
      </c>
      <c r="AL10" t="s">
        <v>146</v>
      </c>
      <c r="AM10" t="s">
        <v>141</v>
      </c>
      <c r="AN10" t="s">
        <v>138</v>
      </c>
      <c r="AO10">
        <v>620</v>
      </c>
      <c r="AP10" s="6">
        <v>276.42768999999998</v>
      </c>
      <c r="AQ10" s="32"/>
      <c r="AR10" s="6">
        <v>1</v>
      </c>
      <c r="AS10" s="6">
        <v>0</v>
      </c>
      <c r="AT10" s="34">
        <v>982424082</v>
      </c>
      <c r="AU10" s="35">
        <v>1</v>
      </c>
      <c r="AW10" s="6">
        <f t="shared" si="3"/>
        <v>0</v>
      </c>
      <c r="AX10" s="25">
        <f t="shared" si="4"/>
        <v>0</v>
      </c>
      <c r="AY10" s="25">
        <f t="shared" si="0"/>
        <v>0</v>
      </c>
      <c r="AZ10" s="25">
        <f t="shared" si="1"/>
        <v>0</v>
      </c>
      <c r="BB10" s="16">
        <f t="shared" si="2"/>
        <v>0</v>
      </c>
      <c r="BC10" s="16">
        <f t="shared" si="2"/>
        <v>0</v>
      </c>
    </row>
    <row r="11" spans="1:58">
      <c r="A11" s="32">
        <v>46022</v>
      </c>
      <c r="B11" s="33">
        <v>62003</v>
      </c>
      <c r="C11" t="s">
        <v>147</v>
      </c>
      <c r="D11" t="s">
        <v>148</v>
      </c>
      <c r="E11" t="s">
        <v>132</v>
      </c>
      <c r="F11">
        <v>0</v>
      </c>
      <c r="G11">
        <v>292706</v>
      </c>
      <c r="H11" s="6">
        <v>896.65345000000002</v>
      </c>
      <c r="I11" s="6">
        <v>13760043.84</v>
      </c>
      <c r="J11" s="6">
        <v>1842287.2995046191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13760043.84</v>
      </c>
      <c r="Q11" s="6">
        <v>1842287.2995046191</v>
      </c>
      <c r="R11" s="6">
        <v>15346</v>
      </c>
      <c r="S11" s="6">
        <v>0</v>
      </c>
      <c r="T11" s="6">
        <v>7.4690000000000003</v>
      </c>
      <c r="U11" s="6">
        <v>13760043.84</v>
      </c>
      <c r="V11" s="6">
        <v>1842287.3</v>
      </c>
      <c r="W11" s="6">
        <v>0</v>
      </c>
      <c r="X11" s="32"/>
      <c r="Y11" s="6">
        <v>0</v>
      </c>
      <c r="Z11" t="s">
        <v>133</v>
      </c>
      <c r="AA11" t="s">
        <v>149</v>
      </c>
      <c r="AB11" t="s">
        <v>148</v>
      </c>
      <c r="AC11" t="s">
        <v>134</v>
      </c>
      <c r="AD11" t="s">
        <v>134</v>
      </c>
      <c r="AE11" t="s">
        <v>135</v>
      </c>
      <c r="AF11" t="s">
        <v>135</v>
      </c>
      <c r="AG11" s="6">
        <v>0</v>
      </c>
      <c r="AH11" t="s">
        <v>136</v>
      </c>
      <c r="AI11" t="s">
        <v>83</v>
      </c>
      <c r="AJ11" t="s">
        <v>137</v>
      </c>
      <c r="AK11" t="s">
        <v>76</v>
      </c>
      <c r="AL11" t="s">
        <v>76</v>
      </c>
      <c r="AM11" t="s">
        <v>133</v>
      </c>
      <c r="AN11" t="s">
        <v>143</v>
      </c>
      <c r="AO11">
        <v>620</v>
      </c>
      <c r="AP11" s="6">
        <v>896.65345000000002</v>
      </c>
      <c r="AQ11" s="32"/>
      <c r="AR11" s="6">
        <v>1</v>
      </c>
      <c r="AS11" s="6">
        <v>0</v>
      </c>
      <c r="AT11" s="34">
        <v>586933775</v>
      </c>
      <c r="AU11" s="35">
        <v>1</v>
      </c>
      <c r="AW11" s="6">
        <f>R11</f>
        <v>15346</v>
      </c>
      <c r="AX11" s="25">
        <f t="shared" si="4"/>
        <v>2.6146050293323126E-5</v>
      </c>
      <c r="AY11" s="25">
        <f t="shared" si="0"/>
        <v>2.6146050293323126E-5</v>
      </c>
      <c r="AZ11" s="25">
        <f t="shared" si="1"/>
        <v>13760043.84</v>
      </c>
      <c r="BB11" s="16">
        <f t="shared" si="2"/>
        <v>2.6146050293323125E-3</v>
      </c>
      <c r="BC11" s="16">
        <f t="shared" si="2"/>
        <v>2.6146050293323125E-3</v>
      </c>
    </row>
    <row r="12" spans="1:58">
      <c r="A12" s="32">
        <v>46022</v>
      </c>
      <c r="B12" s="33">
        <v>62003</v>
      </c>
      <c r="C12" t="s">
        <v>1306</v>
      </c>
      <c r="D12" t="s">
        <v>1344</v>
      </c>
      <c r="E12" t="s">
        <v>165</v>
      </c>
      <c r="F12">
        <v>0</v>
      </c>
      <c r="G12">
        <v>654671</v>
      </c>
      <c r="H12" s="6">
        <v>654.541965</v>
      </c>
      <c r="I12" s="6">
        <v>10082564.43</v>
      </c>
      <c r="J12" s="6">
        <v>1256042.1601420161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10082564.43</v>
      </c>
      <c r="Q12" s="6">
        <v>1256042.1601420161</v>
      </c>
      <c r="R12" s="6">
        <v>15404</v>
      </c>
      <c r="S12" s="6">
        <v>0</v>
      </c>
      <c r="T12" s="6">
        <v>8.0272500000000004</v>
      </c>
      <c r="U12" s="6">
        <v>10082564.43</v>
      </c>
      <c r="V12" s="6">
        <v>1256042.1599999999</v>
      </c>
      <c r="W12" s="6">
        <v>0</v>
      </c>
      <c r="X12" s="32"/>
      <c r="Y12" s="6">
        <v>0</v>
      </c>
      <c r="Z12" t="s">
        <v>166</v>
      </c>
      <c r="AA12" t="s">
        <v>1345</v>
      </c>
      <c r="AB12" t="s">
        <v>1344</v>
      </c>
      <c r="AC12" t="s">
        <v>134</v>
      </c>
      <c r="AD12" t="s">
        <v>134</v>
      </c>
      <c r="AE12" t="s">
        <v>135</v>
      </c>
      <c r="AF12" t="s">
        <v>135</v>
      </c>
      <c r="AG12" s="6">
        <v>0</v>
      </c>
      <c r="AH12" t="s">
        <v>136</v>
      </c>
      <c r="AI12" t="s">
        <v>83</v>
      </c>
      <c r="AJ12" t="s">
        <v>137</v>
      </c>
      <c r="AK12" t="s">
        <v>1307</v>
      </c>
      <c r="AL12" t="s">
        <v>1307</v>
      </c>
      <c r="AM12" t="s">
        <v>166</v>
      </c>
      <c r="AN12" t="s">
        <v>138</v>
      </c>
      <c r="AO12">
        <v>620</v>
      </c>
      <c r="AP12" s="6">
        <v>654.541965</v>
      </c>
      <c r="AQ12" s="32"/>
      <c r="AR12" s="6">
        <v>1</v>
      </c>
      <c r="AS12" s="6">
        <v>0</v>
      </c>
      <c r="AT12" s="34">
        <v>160784460</v>
      </c>
      <c r="AU12" s="35">
        <v>1</v>
      </c>
      <c r="AW12" s="6">
        <f t="shared" si="3"/>
        <v>15404</v>
      </c>
      <c r="AX12" s="25">
        <f t="shared" si="4"/>
        <v>9.580527869422206E-5</v>
      </c>
      <c r="AY12" s="25">
        <f t="shared" si="0"/>
        <v>9.580527869422206E-5</v>
      </c>
      <c r="AZ12" s="25">
        <f t="shared" si="1"/>
        <v>10082564.43</v>
      </c>
      <c r="BB12" s="16">
        <f t="shared" si="2"/>
        <v>9.5805278694222062E-3</v>
      </c>
      <c r="BC12" s="16">
        <f t="shared" si="2"/>
        <v>9.5805278694222062E-3</v>
      </c>
    </row>
    <row r="13" spans="1:58">
      <c r="A13" s="32">
        <v>46022</v>
      </c>
      <c r="B13" s="33">
        <v>62003</v>
      </c>
      <c r="C13" t="s">
        <v>150</v>
      </c>
      <c r="D13" t="s">
        <v>151</v>
      </c>
      <c r="E13" t="s">
        <v>152</v>
      </c>
      <c r="F13">
        <v>0</v>
      </c>
      <c r="G13">
        <v>286678</v>
      </c>
      <c r="H13" s="6">
        <v>553.92115999999999</v>
      </c>
      <c r="I13" s="6">
        <v>5629500.75</v>
      </c>
      <c r="J13" s="6">
        <v>885197.30014466308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5629500.75</v>
      </c>
      <c r="Q13" s="6">
        <v>885197.30014466308</v>
      </c>
      <c r="R13" s="6">
        <v>10163</v>
      </c>
      <c r="S13" s="6">
        <v>0</v>
      </c>
      <c r="T13" s="6">
        <v>6.3596000000000004</v>
      </c>
      <c r="U13" s="6">
        <v>5629500.75</v>
      </c>
      <c r="V13" s="6">
        <v>885197.3</v>
      </c>
      <c r="W13" s="6">
        <v>0</v>
      </c>
      <c r="X13" s="32"/>
      <c r="Y13" s="6">
        <v>0</v>
      </c>
      <c r="Z13" t="s">
        <v>153</v>
      </c>
      <c r="AA13">
        <v>2293819</v>
      </c>
      <c r="AB13" t="s">
        <v>151</v>
      </c>
      <c r="AC13" t="s">
        <v>134</v>
      </c>
      <c r="AD13" t="s">
        <v>134</v>
      </c>
      <c r="AE13" t="s">
        <v>135</v>
      </c>
      <c r="AF13" t="s">
        <v>135</v>
      </c>
      <c r="AG13" s="6">
        <v>0</v>
      </c>
      <c r="AH13" t="s">
        <v>136</v>
      </c>
      <c r="AI13" t="s">
        <v>83</v>
      </c>
      <c r="AJ13" t="s">
        <v>137</v>
      </c>
      <c r="AK13" t="s">
        <v>154</v>
      </c>
      <c r="AL13" t="s">
        <v>154</v>
      </c>
      <c r="AM13" t="s">
        <v>153</v>
      </c>
      <c r="AN13" t="s">
        <v>138</v>
      </c>
      <c r="AO13">
        <v>620</v>
      </c>
      <c r="AP13" s="6">
        <v>553.92115999999999</v>
      </c>
      <c r="AQ13" s="32"/>
      <c r="AR13" s="6">
        <v>1</v>
      </c>
      <c r="AS13" s="6">
        <v>0</v>
      </c>
      <c r="AT13" s="34">
        <v>1753000000</v>
      </c>
      <c r="AU13" s="35">
        <v>1</v>
      </c>
      <c r="AW13" s="6">
        <f t="shared" si="3"/>
        <v>10163</v>
      </c>
      <c r="AX13" s="25">
        <f>AW13/AT13</f>
        <v>5.7974900171135199E-6</v>
      </c>
      <c r="AY13" s="25">
        <f t="shared" si="0"/>
        <v>5.7974900171135199E-6</v>
      </c>
      <c r="AZ13" s="25">
        <f t="shared" si="1"/>
        <v>5629500.75</v>
      </c>
      <c r="BB13" s="16">
        <f t="shared" si="2"/>
        <v>5.7974900171135193E-4</v>
      </c>
      <c r="BC13" s="16">
        <f t="shared" si="2"/>
        <v>5.7974900171135193E-4</v>
      </c>
      <c r="BF13" s="16"/>
    </row>
    <row r="14" spans="1:58">
      <c r="A14" s="32">
        <v>46022</v>
      </c>
      <c r="B14" s="33">
        <v>62003</v>
      </c>
      <c r="C14" t="s">
        <v>155</v>
      </c>
      <c r="D14" t="s">
        <v>156</v>
      </c>
      <c r="E14" t="s">
        <v>152</v>
      </c>
      <c r="F14">
        <v>0</v>
      </c>
      <c r="G14">
        <v>119744</v>
      </c>
      <c r="H14" s="6">
        <v>3075.6297520000003</v>
      </c>
      <c r="I14" s="6">
        <v>79505029.090000004</v>
      </c>
      <c r="J14" s="6">
        <v>12501577.000125794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79505029.090000004</v>
      </c>
      <c r="Q14" s="6">
        <v>12501577.000125794</v>
      </c>
      <c r="R14" s="6">
        <v>25850</v>
      </c>
      <c r="S14" s="6">
        <v>0</v>
      </c>
      <c r="T14" s="6">
        <v>6.3596000000000004</v>
      </c>
      <c r="U14" s="6">
        <v>79505029.090000004</v>
      </c>
      <c r="V14" s="6">
        <v>12501577</v>
      </c>
      <c r="W14" s="6">
        <v>0</v>
      </c>
      <c r="X14" s="32"/>
      <c r="Y14" s="6">
        <v>0</v>
      </c>
      <c r="Z14" t="s">
        <v>153</v>
      </c>
      <c r="AA14">
        <v>2588173</v>
      </c>
      <c r="AB14" t="s">
        <v>156</v>
      </c>
      <c r="AC14" t="s">
        <v>134</v>
      </c>
      <c r="AD14" t="s">
        <v>134</v>
      </c>
      <c r="AE14" t="s">
        <v>135</v>
      </c>
      <c r="AF14" t="s">
        <v>135</v>
      </c>
      <c r="AG14" s="6">
        <v>0</v>
      </c>
      <c r="AH14" t="s">
        <v>136</v>
      </c>
      <c r="AI14" t="s">
        <v>83</v>
      </c>
      <c r="AJ14" t="s">
        <v>137</v>
      </c>
      <c r="AK14" t="s">
        <v>53</v>
      </c>
      <c r="AL14" t="s">
        <v>53</v>
      </c>
      <c r="AM14" t="s">
        <v>153</v>
      </c>
      <c r="AN14" t="s">
        <v>196</v>
      </c>
      <c r="AO14">
        <v>620</v>
      </c>
      <c r="AP14" s="6">
        <v>3075.6297520000003</v>
      </c>
      <c r="AQ14" s="32"/>
      <c r="AR14" s="6">
        <v>1</v>
      </c>
      <c r="AS14" s="6">
        <v>0</v>
      </c>
      <c r="AT14" s="34">
        <v>7432377655</v>
      </c>
      <c r="AU14" s="35">
        <v>1</v>
      </c>
      <c r="AW14" s="6">
        <f t="shared" si="3"/>
        <v>25850</v>
      </c>
      <c r="AX14" s="25">
        <f t="shared" si="4"/>
        <v>3.4780256332386275E-6</v>
      </c>
      <c r="AY14" s="25">
        <f t="shared" si="0"/>
        <v>3.4780256332386275E-6</v>
      </c>
      <c r="AZ14" s="25">
        <f t="shared" si="1"/>
        <v>79505029.090000004</v>
      </c>
      <c r="BB14" s="16">
        <f t="shared" si="2"/>
        <v>3.4780256332386274E-4</v>
      </c>
      <c r="BC14" s="16">
        <f t="shared" si="2"/>
        <v>3.4780256332386274E-4</v>
      </c>
    </row>
    <row r="15" spans="1:58">
      <c r="A15" s="32">
        <v>46022</v>
      </c>
      <c r="B15" s="33">
        <v>62003</v>
      </c>
      <c r="C15" t="s">
        <v>1028</v>
      </c>
      <c r="D15" t="s">
        <v>1346</v>
      </c>
      <c r="E15" t="s">
        <v>152</v>
      </c>
      <c r="F15">
        <v>0</v>
      </c>
      <c r="G15">
        <v>2674925</v>
      </c>
      <c r="H15" s="6">
        <v>1958.9475880000005</v>
      </c>
      <c r="I15" s="6">
        <v>16415980.789999999</v>
      </c>
      <c r="J15" s="6">
        <v>2581291.4004025408</v>
      </c>
      <c r="K15" s="6">
        <v>0</v>
      </c>
      <c r="L15" s="6">
        <v>0</v>
      </c>
      <c r="M15" s="6">
        <v>19185.64128</v>
      </c>
      <c r="N15" s="6">
        <v>0</v>
      </c>
      <c r="O15" s="6">
        <v>0</v>
      </c>
      <c r="P15" s="6">
        <v>16435166.431279998</v>
      </c>
      <c r="Q15" s="6">
        <v>2584308.2004025406</v>
      </c>
      <c r="R15" s="6">
        <v>8380</v>
      </c>
      <c r="S15" s="6">
        <v>0</v>
      </c>
      <c r="T15" s="6">
        <v>6.3596000000000004</v>
      </c>
      <c r="U15" s="6">
        <v>16415980.789999999</v>
      </c>
      <c r="V15" s="6">
        <v>2581291.4</v>
      </c>
      <c r="W15" s="6">
        <v>0</v>
      </c>
      <c r="X15" s="32"/>
      <c r="Y15" s="6">
        <v>0</v>
      </c>
      <c r="Z15" t="s">
        <v>153</v>
      </c>
      <c r="AA15" t="s">
        <v>1347</v>
      </c>
      <c r="AB15" t="s">
        <v>1346</v>
      </c>
      <c r="AC15" t="s">
        <v>134</v>
      </c>
      <c r="AD15" t="s">
        <v>134</v>
      </c>
      <c r="AE15" t="s">
        <v>135</v>
      </c>
      <c r="AF15" t="s">
        <v>135</v>
      </c>
      <c r="AG15" s="6">
        <v>0</v>
      </c>
      <c r="AH15" t="s">
        <v>136</v>
      </c>
      <c r="AI15" t="s">
        <v>83</v>
      </c>
      <c r="AJ15" t="s">
        <v>137</v>
      </c>
      <c r="AK15" t="s">
        <v>824</v>
      </c>
      <c r="AL15" t="s">
        <v>824</v>
      </c>
      <c r="AM15" t="s">
        <v>153</v>
      </c>
      <c r="AN15" t="s">
        <v>138</v>
      </c>
      <c r="AO15">
        <v>620</v>
      </c>
      <c r="AP15" s="6">
        <v>1958.9475880000005</v>
      </c>
      <c r="AQ15" s="32"/>
      <c r="AR15" s="6">
        <v>1</v>
      </c>
      <c r="AS15" s="6">
        <v>0</v>
      </c>
      <c r="AT15" s="34">
        <v>1443121728</v>
      </c>
      <c r="AU15" s="35">
        <v>1</v>
      </c>
      <c r="AW15" s="6">
        <f t="shared" si="3"/>
        <v>8380</v>
      </c>
      <c r="AX15" s="25">
        <f t="shared" si="4"/>
        <v>5.8068559549815049E-6</v>
      </c>
      <c r="AY15" s="25">
        <f t="shared" si="0"/>
        <v>5.8068559549815049E-6</v>
      </c>
      <c r="AZ15" s="25">
        <f t="shared" si="1"/>
        <v>16415980.789999999</v>
      </c>
      <c r="BB15" s="16">
        <f t="shared" si="2"/>
        <v>5.8068559549815052E-4</v>
      </c>
      <c r="BC15" s="16">
        <f t="shared" si="2"/>
        <v>5.8068559549815052E-4</v>
      </c>
    </row>
    <row r="16" spans="1:58">
      <c r="A16" s="32">
        <v>46022</v>
      </c>
      <c r="B16" s="33">
        <v>62003</v>
      </c>
      <c r="C16" t="s">
        <v>163</v>
      </c>
      <c r="D16" t="s">
        <v>164</v>
      </c>
      <c r="E16" t="s">
        <v>165</v>
      </c>
      <c r="F16">
        <v>0</v>
      </c>
      <c r="G16">
        <v>120981</v>
      </c>
      <c r="H16" s="6">
        <v>2634.5434500000001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860279.01786749996</v>
      </c>
      <c r="P16" s="6">
        <v>860279.01786749996</v>
      </c>
      <c r="Q16" s="6">
        <v>107169.83</v>
      </c>
      <c r="R16" s="6">
        <v>0</v>
      </c>
      <c r="S16" s="6">
        <v>0</v>
      </c>
      <c r="T16" s="6">
        <v>8.0272500000000004</v>
      </c>
      <c r="U16" s="6">
        <v>0</v>
      </c>
      <c r="V16" s="6">
        <v>0</v>
      </c>
      <c r="W16" s="6">
        <v>0</v>
      </c>
      <c r="X16" s="32"/>
      <c r="Y16" s="6">
        <v>0</v>
      </c>
      <c r="Z16" t="s">
        <v>166</v>
      </c>
      <c r="AA16">
        <v>7110388</v>
      </c>
      <c r="AB16" t="s">
        <v>164</v>
      </c>
      <c r="AC16" t="s">
        <v>134</v>
      </c>
      <c r="AD16" t="s">
        <v>134</v>
      </c>
      <c r="AE16" t="s">
        <v>135</v>
      </c>
      <c r="AF16" t="s">
        <v>135</v>
      </c>
      <c r="AG16" s="6">
        <v>0</v>
      </c>
      <c r="AH16" t="s">
        <v>136</v>
      </c>
      <c r="AI16" t="s">
        <v>83</v>
      </c>
      <c r="AJ16" t="s">
        <v>137</v>
      </c>
      <c r="AK16" t="s">
        <v>67</v>
      </c>
      <c r="AL16" t="s">
        <v>67</v>
      </c>
      <c r="AM16" t="s">
        <v>166</v>
      </c>
      <c r="AN16" t="s">
        <v>138</v>
      </c>
      <c r="AO16">
        <v>620</v>
      </c>
      <c r="AP16" s="6">
        <v>2634.5434500000001</v>
      </c>
      <c r="AQ16" s="32"/>
      <c r="AR16" s="6">
        <v>1</v>
      </c>
      <c r="AS16" s="6">
        <v>0</v>
      </c>
      <c r="AT16" s="34">
        <v>702562700</v>
      </c>
      <c r="AU16" s="35">
        <v>0</v>
      </c>
      <c r="AW16" s="6">
        <f t="shared" si="3"/>
        <v>0</v>
      </c>
      <c r="AX16" s="25">
        <f t="shared" si="4"/>
        <v>0</v>
      </c>
      <c r="AY16" s="25">
        <f t="shared" si="0"/>
        <v>0</v>
      </c>
      <c r="AZ16" s="25">
        <f t="shared" si="1"/>
        <v>0</v>
      </c>
      <c r="BB16" s="16">
        <f t="shared" si="2"/>
        <v>0</v>
      </c>
      <c r="BC16" s="16">
        <f t="shared" si="2"/>
        <v>0</v>
      </c>
    </row>
    <row r="17" spans="1:55">
      <c r="A17" s="32">
        <v>46022</v>
      </c>
      <c r="B17" s="33">
        <v>62003</v>
      </c>
      <c r="C17" t="s">
        <v>255</v>
      </c>
      <c r="D17" t="s">
        <v>480</v>
      </c>
      <c r="E17" t="s">
        <v>165</v>
      </c>
      <c r="F17">
        <v>0</v>
      </c>
      <c r="G17">
        <v>497670</v>
      </c>
      <c r="H17" s="6">
        <v>632.06566500000008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822732.3587175</v>
      </c>
      <c r="P17" s="6">
        <v>822732.3587175</v>
      </c>
      <c r="Q17" s="6">
        <v>102492.43</v>
      </c>
      <c r="R17" s="6">
        <v>0</v>
      </c>
      <c r="S17" s="6">
        <v>0</v>
      </c>
      <c r="T17" s="6">
        <v>8.0272500000000004</v>
      </c>
      <c r="U17" s="6">
        <v>0</v>
      </c>
      <c r="V17" s="6">
        <v>0</v>
      </c>
      <c r="W17" s="6">
        <v>0</v>
      </c>
      <c r="X17" s="32"/>
      <c r="Y17" s="6">
        <v>0</v>
      </c>
      <c r="Z17" t="s">
        <v>166</v>
      </c>
      <c r="AA17">
        <v>7123870</v>
      </c>
      <c r="AB17" t="s">
        <v>480</v>
      </c>
      <c r="AC17" t="s">
        <v>134</v>
      </c>
      <c r="AD17" t="s">
        <v>134</v>
      </c>
      <c r="AE17" t="s">
        <v>135</v>
      </c>
      <c r="AF17" t="s">
        <v>135</v>
      </c>
      <c r="AG17" s="6">
        <v>0</v>
      </c>
      <c r="AH17" t="s">
        <v>136</v>
      </c>
      <c r="AI17" t="s">
        <v>83</v>
      </c>
      <c r="AJ17" t="s">
        <v>137</v>
      </c>
      <c r="AK17" t="s">
        <v>56</v>
      </c>
      <c r="AL17" t="s">
        <v>56</v>
      </c>
      <c r="AM17" t="s">
        <v>166</v>
      </c>
      <c r="AN17" t="s">
        <v>138</v>
      </c>
      <c r="AO17">
        <v>620</v>
      </c>
      <c r="AP17" s="6">
        <v>632.06566500000008</v>
      </c>
      <c r="AQ17" s="32"/>
      <c r="AR17" s="6">
        <v>1</v>
      </c>
      <c r="AS17" s="6">
        <v>0</v>
      </c>
      <c r="AT17" s="34">
        <v>2576520000</v>
      </c>
      <c r="AU17" s="35">
        <v>1</v>
      </c>
      <c r="AW17" s="6">
        <f t="shared" si="3"/>
        <v>0</v>
      </c>
      <c r="AX17" s="25">
        <f t="shared" si="4"/>
        <v>0</v>
      </c>
      <c r="AY17" s="25">
        <f t="shared" si="0"/>
        <v>0</v>
      </c>
      <c r="AZ17" s="25">
        <f t="shared" si="1"/>
        <v>0</v>
      </c>
      <c r="BB17" s="16">
        <f t="shared" si="2"/>
        <v>0</v>
      </c>
      <c r="BC17" s="16">
        <f t="shared" si="2"/>
        <v>0</v>
      </c>
    </row>
    <row r="18" spans="1:55">
      <c r="A18" s="32">
        <v>46022</v>
      </c>
      <c r="B18" s="33">
        <v>62003</v>
      </c>
      <c r="C18" t="s">
        <v>474</v>
      </c>
      <c r="D18" t="s">
        <v>475</v>
      </c>
      <c r="E18" t="s">
        <v>152</v>
      </c>
      <c r="F18">
        <v>0</v>
      </c>
      <c r="G18">
        <v>633392</v>
      </c>
      <c r="H18" s="6">
        <v>1361.9719360000001</v>
      </c>
      <c r="I18" s="6">
        <v>12527417.869999999</v>
      </c>
      <c r="J18" s="6">
        <v>1969843.6804201519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12527417.869999999</v>
      </c>
      <c r="Q18" s="6">
        <v>1969843.6804201519</v>
      </c>
      <c r="R18" s="6">
        <v>9198</v>
      </c>
      <c r="S18" s="6">
        <v>0</v>
      </c>
      <c r="T18" s="6">
        <v>6.3596000000000004</v>
      </c>
      <c r="U18" s="6">
        <v>12527417.869999999</v>
      </c>
      <c r="V18" s="6">
        <v>1969843.68</v>
      </c>
      <c r="W18" s="6">
        <v>0</v>
      </c>
      <c r="X18" s="32"/>
      <c r="Y18" s="6">
        <v>0</v>
      </c>
      <c r="Z18" t="s">
        <v>153</v>
      </c>
      <c r="AA18">
        <v>2007849</v>
      </c>
      <c r="AB18" t="s">
        <v>475</v>
      </c>
      <c r="AC18" t="s">
        <v>134</v>
      </c>
      <c r="AD18" t="s">
        <v>134</v>
      </c>
      <c r="AE18" t="s">
        <v>135</v>
      </c>
      <c r="AF18" t="s">
        <v>135</v>
      </c>
      <c r="AG18" s="6">
        <v>0</v>
      </c>
      <c r="AH18" t="s">
        <v>136</v>
      </c>
      <c r="AI18" t="s">
        <v>83</v>
      </c>
      <c r="AJ18" t="s">
        <v>137</v>
      </c>
      <c r="AK18" t="s">
        <v>476</v>
      </c>
      <c r="AL18" t="s">
        <v>476</v>
      </c>
      <c r="AM18" t="s">
        <v>153</v>
      </c>
      <c r="AN18" t="s">
        <v>138</v>
      </c>
      <c r="AO18">
        <v>620</v>
      </c>
      <c r="AP18" s="6">
        <v>1361.9719360000001</v>
      </c>
      <c r="AQ18" s="32"/>
      <c r="AR18" s="6">
        <v>1</v>
      </c>
      <c r="AS18" s="6">
        <v>0</v>
      </c>
      <c r="AT18" s="34">
        <v>1628041540</v>
      </c>
      <c r="AU18" s="35">
        <v>1</v>
      </c>
      <c r="AW18" s="6">
        <f t="shared" si="3"/>
        <v>9198</v>
      </c>
      <c r="AX18" s="25">
        <f t="shared" si="4"/>
        <v>5.649732991456717E-6</v>
      </c>
      <c r="AY18" s="25">
        <f t="shared" si="0"/>
        <v>5.649732991456717E-6</v>
      </c>
      <c r="AZ18" s="25">
        <f t="shared" si="1"/>
        <v>12527417.869999999</v>
      </c>
      <c r="BB18" s="16">
        <f t="shared" si="2"/>
        <v>5.6497329914567175E-4</v>
      </c>
      <c r="BC18" s="16">
        <f t="shared" si="2"/>
        <v>5.6497329914567175E-4</v>
      </c>
    </row>
    <row r="19" spans="1:55">
      <c r="A19" s="32">
        <v>46022</v>
      </c>
      <c r="B19" s="33">
        <v>62003</v>
      </c>
      <c r="C19" t="s">
        <v>1226</v>
      </c>
      <c r="D19" t="s">
        <v>1227</v>
      </c>
      <c r="E19" t="s">
        <v>132</v>
      </c>
      <c r="F19">
        <v>0</v>
      </c>
      <c r="G19">
        <v>11144</v>
      </c>
      <c r="H19" s="6">
        <v>1062.46525</v>
      </c>
      <c r="I19" s="6">
        <v>8607030.9900000002</v>
      </c>
      <c r="J19" s="6">
        <v>1152367.2499665283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8607030.9900000002</v>
      </c>
      <c r="Q19" s="6">
        <v>1152367.2499665283</v>
      </c>
      <c r="R19" s="6">
        <v>8101</v>
      </c>
      <c r="S19" s="6">
        <v>0</v>
      </c>
      <c r="T19" s="6">
        <v>7.4690000000000003</v>
      </c>
      <c r="U19" s="6">
        <v>8607030.9900000002</v>
      </c>
      <c r="V19" s="6">
        <v>1152367.25</v>
      </c>
      <c r="W19" s="6">
        <v>0</v>
      </c>
      <c r="X19" s="32"/>
      <c r="Y19" s="6">
        <v>0</v>
      </c>
      <c r="Z19" t="s">
        <v>133</v>
      </c>
      <c r="AA19">
        <v>4163437</v>
      </c>
      <c r="AB19" t="s">
        <v>1227</v>
      </c>
      <c r="AC19" t="s">
        <v>134</v>
      </c>
      <c r="AD19" t="s">
        <v>134</v>
      </c>
      <c r="AE19" t="s">
        <v>135</v>
      </c>
      <c r="AF19" t="s">
        <v>135</v>
      </c>
      <c r="AG19" s="6">
        <v>0</v>
      </c>
      <c r="AH19" t="s">
        <v>136</v>
      </c>
      <c r="AI19" t="s">
        <v>83</v>
      </c>
      <c r="AJ19" t="s">
        <v>137</v>
      </c>
      <c r="AK19" t="s">
        <v>1348</v>
      </c>
      <c r="AL19" t="s">
        <v>1348</v>
      </c>
      <c r="AM19" t="s">
        <v>133</v>
      </c>
      <c r="AN19" t="s">
        <v>138</v>
      </c>
      <c r="AO19">
        <v>620</v>
      </c>
      <c r="AP19" s="6">
        <v>1062.46525</v>
      </c>
      <c r="AQ19" s="32"/>
      <c r="AR19" s="6">
        <v>1</v>
      </c>
      <c r="AS19" s="6">
        <v>0</v>
      </c>
      <c r="AT19" s="34">
        <v>169928671</v>
      </c>
      <c r="AU19" s="35">
        <v>1</v>
      </c>
      <c r="AW19" s="6">
        <f t="shared" si="3"/>
        <v>8101</v>
      </c>
      <c r="AX19" s="25">
        <f t="shared" si="4"/>
        <v>4.7672943902444806E-5</v>
      </c>
      <c r="AY19" s="25">
        <f t="shared" si="0"/>
        <v>4.7672943902444806E-5</v>
      </c>
      <c r="AZ19" s="25">
        <f t="shared" si="1"/>
        <v>8607030.9900000002</v>
      </c>
      <c r="BB19" s="16">
        <f t="shared" si="2"/>
        <v>4.7672943902444809E-3</v>
      </c>
      <c r="BC19" s="16">
        <f t="shared" si="2"/>
        <v>4.7672943902444809E-3</v>
      </c>
    </row>
    <row r="20" spans="1:55">
      <c r="A20" s="32">
        <v>46022</v>
      </c>
      <c r="B20" s="33">
        <v>62003</v>
      </c>
      <c r="C20" t="s">
        <v>171</v>
      </c>
      <c r="D20" t="s">
        <v>172</v>
      </c>
      <c r="E20" t="s">
        <v>152</v>
      </c>
      <c r="F20">
        <v>0</v>
      </c>
      <c r="G20">
        <v>573096</v>
      </c>
      <c r="H20" s="6">
        <v>1706.2806800000001</v>
      </c>
      <c r="I20" s="6">
        <v>26737418.260000002</v>
      </c>
      <c r="J20" s="6">
        <v>4204261.0006918674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26737418.260000002</v>
      </c>
      <c r="Q20" s="6">
        <v>4204261.0006918674</v>
      </c>
      <c r="R20" s="6">
        <v>15670</v>
      </c>
      <c r="S20" s="6">
        <v>0</v>
      </c>
      <c r="T20" s="6">
        <v>6.3596000000000004</v>
      </c>
      <c r="U20" s="6">
        <v>26737418.260000002</v>
      </c>
      <c r="V20" s="6">
        <v>4204261</v>
      </c>
      <c r="W20" s="6">
        <v>0</v>
      </c>
      <c r="X20" s="32"/>
      <c r="Y20" s="6">
        <v>0</v>
      </c>
      <c r="Z20" t="s">
        <v>173</v>
      </c>
      <c r="AA20" t="s">
        <v>174</v>
      </c>
      <c r="AB20" t="s">
        <v>172</v>
      </c>
      <c r="AC20" t="s">
        <v>134</v>
      </c>
      <c r="AD20" t="s">
        <v>134</v>
      </c>
      <c r="AE20" t="s">
        <v>135</v>
      </c>
      <c r="AF20" t="s">
        <v>135</v>
      </c>
      <c r="AG20" s="6">
        <v>0</v>
      </c>
      <c r="AH20" t="s">
        <v>136</v>
      </c>
      <c r="AI20" t="s">
        <v>83</v>
      </c>
      <c r="AJ20" t="s">
        <v>137</v>
      </c>
      <c r="AK20" t="s">
        <v>27</v>
      </c>
      <c r="AL20" t="s">
        <v>27</v>
      </c>
      <c r="AM20" t="s">
        <v>173</v>
      </c>
      <c r="AN20" t="s">
        <v>196</v>
      </c>
      <c r="AO20">
        <v>620</v>
      </c>
      <c r="AP20" s="6">
        <v>1706.2806800000001</v>
      </c>
      <c r="AQ20" s="32"/>
      <c r="AR20" s="6">
        <v>1</v>
      </c>
      <c r="AS20" s="6">
        <v>0</v>
      </c>
      <c r="AT20" s="34">
        <v>660432542</v>
      </c>
      <c r="AU20" s="35">
        <v>1</v>
      </c>
      <c r="AW20" s="6">
        <f t="shared" si="3"/>
        <v>15670</v>
      </c>
      <c r="AX20" s="25">
        <f t="shared" si="4"/>
        <v>2.3726874439812205E-5</v>
      </c>
      <c r="AY20" s="25">
        <f t="shared" si="0"/>
        <v>2.3726874439812205E-5</v>
      </c>
      <c r="AZ20" s="25">
        <f t="shared" si="1"/>
        <v>26737418.260000002</v>
      </c>
      <c r="BB20" s="16">
        <f t="shared" si="2"/>
        <v>2.3726874439812203E-3</v>
      </c>
      <c r="BC20" s="16">
        <f t="shared" si="2"/>
        <v>2.3726874439812203E-3</v>
      </c>
    </row>
    <row r="21" spans="1:55">
      <c r="A21" s="32">
        <v>46022</v>
      </c>
      <c r="B21" s="33">
        <v>62003</v>
      </c>
      <c r="C21" t="s">
        <v>477</v>
      </c>
      <c r="D21" t="s">
        <v>478</v>
      </c>
      <c r="E21" t="s">
        <v>132</v>
      </c>
      <c r="F21">
        <v>0</v>
      </c>
      <c r="G21">
        <v>3163</v>
      </c>
      <c r="H21" s="6">
        <v>4199.0718000000006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170375.50838000001</v>
      </c>
      <c r="P21" s="6">
        <v>170375.50838000001</v>
      </c>
      <c r="Q21" s="6">
        <v>22811.02</v>
      </c>
      <c r="R21" s="6">
        <v>0</v>
      </c>
      <c r="S21" s="6">
        <v>0</v>
      </c>
      <c r="T21" s="6">
        <v>7.4690000000000003</v>
      </c>
      <c r="U21" s="6">
        <v>0</v>
      </c>
      <c r="V21" s="6">
        <v>0</v>
      </c>
      <c r="W21" s="6">
        <v>0</v>
      </c>
      <c r="X21" s="32"/>
      <c r="Y21" s="6">
        <v>0</v>
      </c>
      <c r="Z21" t="s">
        <v>141</v>
      </c>
      <c r="AA21">
        <v>5294121</v>
      </c>
      <c r="AB21" t="s">
        <v>478</v>
      </c>
      <c r="AC21" t="s">
        <v>134</v>
      </c>
      <c r="AD21" t="s">
        <v>134</v>
      </c>
      <c r="AE21" t="s">
        <v>135</v>
      </c>
      <c r="AF21" t="s">
        <v>135</v>
      </c>
      <c r="AG21" s="6">
        <v>0</v>
      </c>
      <c r="AH21" t="s">
        <v>136</v>
      </c>
      <c r="AI21" t="s">
        <v>83</v>
      </c>
      <c r="AJ21" t="s">
        <v>137</v>
      </c>
      <c r="AK21" t="s">
        <v>1212</v>
      </c>
      <c r="AL21" t="s">
        <v>479</v>
      </c>
      <c r="AM21" t="s">
        <v>141</v>
      </c>
      <c r="AN21" t="s">
        <v>212</v>
      </c>
      <c r="AO21">
        <v>620</v>
      </c>
      <c r="AP21" s="6">
        <v>4199.0718000000006</v>
      </c>
      <c r="AQ21" s="32"/>
      <c r="AR21" s="6">
        <v>1</v>
      </c>
      <c r="AS21" s="6">
        <v>0</v>
      </c>
      <c r="AT21" s="34">
        <v>130645071</v>
      </c>
      <c r="AU21" s="35">
        <v>1</v>
      </c>
      <c r="AW21" s="6">
        <f t="shared" si="3"/>
        <v>0</v>
      </c>
      <c r="AX21" s="25">
        <f t="shared" si="4"/>
        <v>0</v>
      </c>
      <c r="AY21" s="25">
        <f t="shared" si="0"/>
        <v>0</v>
      </c>
      <c r="AZ21" s="25">
        <f t="shared" si="1"/>
        <v>0</v>
      </c>
      <c r="BB21" s="16">
        <f t="shared" si="2"/>
        <v>0</v>
      </c>
      <c r="BC21" s="16">
        <f t="shared" si="2"/>
        <v>0</v>
      </c>
    </row>
    <row r="22" spans="1:55">
      <c r="A22" s="32">
        <v>46022</v>
      </c>
      <c r="B22" s="33">
        <v>62003</v>
      </c>
      <c r="C22" t="s">
        <v>157</v>
      </c>
      <c r="D22" t="s">
        <v>158</v>
      </c>
      <c r="E22" t="s">
        <v>159</v>
      </c>
      <c r="F22">
        <v>0</v>
      </c>
      <c r="G22">
        <v>631717</v>
      </c>
      <c r="H22" s="6">
        <v>469.65698182160003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13499.796531219999</v>
      </c>
      <c r="P22" s="6">
        <v>13499.796531219999</v>
      </c>
      <c r="Q22" s="6">
        <v>2909.7499999999995</v>
      </c>
      <c r="R22" s="6">
        <v>0</v>
      </c>
      <c r="S22" s="6">
        <v>0</v>
      </c>
      <c r="T22" s="6">
        <v>4.6395039200000001</v>
      </c>
      <c r="U22" s="6">
        <v>0</v>
      </c>
      <c r="V22" s="6">
        <v>0</v>
      </c>
      <c r="W22" s="6">
        <v>0</v>
      </c>
      <c r="X22" s="32"/>
      <c r="Y22" s="6">
        <v>0</v>
      </c>
      <c r="Z22" t="s">
        <v>160</v>
      </c>
      <c r="AA22">
        <v>2076281</v>
      </c>
      <c r="AB22" t="s">
        <v>158</v>
      </c>
      <c r="AC22" t="s">
        <v>134</v>
      </c>
      <c r="AD22" t="s">
        <v>134</v>
      </c>
      <c r="AE22" t="s">
        <v>135</v>
      </c>
      <c r="AF22" t="s">
        <v>135</v>
      </c>
      <c r="AG22" s="6">
        <v>0</v>
      </c>
      <c r="AH22" t="s">
        <v>136</v>
      </c>
      <c r="AI22" t="s">
        <v>83</v>
      </c>
      <c r="AJ22" t="s">
        <v>137</v>
      </c>
      <c r="AK22" t="s">
        <v>161</v>
      </c>
      <c r="AL22" t="s">
        <v>161</v>
      </c>
      <c r="AM22" t="s">
        <v>160</v>
      </c>
      <c r="AN22" t="s">
        <v>162</v>
      </c>
      <c r="AO22">
        <v>620</v>
      </c>
      <c r="AP22" s="6">
        <v>469.65698182160003</v>
      </c>
      <c r="AQ22" s="32"/>
      <c r="AR22" s="6">
        <v>1</v>
      </c>
      <c r="AS22" s="6">
        <v>0</v>
      </c>
      <c r="AT22" s="34">
        <v>1236013239</v>
      </c>
      <c r="AU22" s="35">
        <v>1</v>
      </c>
      <c r="AW22" s="6">
        <f t="shared" si="3"/>
        <v>0</v>
      </c>
      <c r="AX22" s="25">
        <f t="shared" si="4"/>
        <v>0</v>
      </c>
      <c r="AY22" s="25">
        <f t="shared" si="0"/>
        <v>0</v>
      </c>
      <c r="AZ22" s="25">
        <f t="shared" si="1"/>
        <v>0</v>
      </c>
      <c r="BB22" s="16">
        <f t="shared" si="2"/>
        <v>0</v>
      </c>
      <c r="BC22" s="16">
        <f t="shared" si="2"/>
        <v>0</v>
      </c>
    </row>
    <row r="23" spans="1:55">
      <c r="A23" s="32">
        <v>46022</v>
      </c>
      <c r="B23" s="33">
        <v>62003</v>
      </c>
      <c r="C23" t="s">
        <v>175</v>
      </c>
      <c r="D23" t="s">
        <v>176</v>
      </c>
      <c r="E23" t="s">
        <v>152</v>
      </c>
      <c r="F23">
        <v>0</v>
      </c>
      <c r="G23">
        <v>633109</v>
      </c>
      <c r="H23" s="6">
        <v>669.41149600000006</v>
      </c>
      <c r="I23" s="6">
        <v>4792986.3099999996</v>
      </c>
      <c r="J23" s="6">
        <v>753661.59978614992</v>
      </c>
      <c r="K23" s="6">
        <v>0</v>
      </c>
      <c r="L23" s="6">
        <v>0</v>
      </c>
      <c r="M23" s="6">
        <v>38704.525600000001</v>
      </c>
      <c r="N23" s="6">
        <v>0</v>
      </c>
      <c r="O23" s="6">
        <v>0</v>
      </c>
      <c r="P23" s="6">
        <v>4831690.8355999999</v>
      </c>
      <c r="Q23" s="6">
        <v>759747.59978614992</v>
      </c>
      <c r="R23" s="6">
        <v>7160</v>
      </c>
      <c r="S23" s="6">
        <v>0</v>
      </c>
      <c r="T23" s="6">
        <v>6.3596000000000004</v>
      </c>
      <c r="U23" s="6">
        <v>4792986.3099999996</v>
      </c>
      <c r="V23" s="6">
        <v>753661.6</v>
      </c>
      <c r="W23" s="6">
        <v>0</v>
      </c>
      <c r="X23" s="32"/>
      <c r="Y23" s="6">
        <v>0</v>
      </c>
      <c r="Z23" t="s">
        <v>153</v>
      </c>
      <c r="AA23">
        <v>2778844</v>
      </c>
      <c r="AB23" t="s">
        <v>176</v>
      </c>
      <c r="AC23" t="s">
        <v>134</v>
      </c>
      <c r="AD23" t="s">
        <v>134</v>
      </c>
      <c r="AE23" t="s">
        <v>135</v>
      </c>
      <c r="AF23" t="s">
        <v>135</v>
      </c>
      <c r="AG23" s="6">
        <v>0</v>
      </c>
      <c r="AH23" t="s">
        <v>136</v>
      </c>
      <c r="AI23" t="s">
        <v>83</v>
      </c>
      <c r="AJ23" t="s">
        <v>137</v>
      </c>
      <c r="AK23" t="s">
        <v>52</v>
      </c>
      <c r="AL23" t="s">
        <v>52</v>
      </c>
      <c r="AM23" t="s">
        <v>153</v>
      </c>
      <c r="AN23" t="s">
        <v>138</v>
      </c>
      <c r="AO23">
        <v>620</v>
      </c>
      <c r="AP23" s="6">
        <v>669.41149600000006</v>
      </c>
      <c r="AQ23" s="32"/>
      <c r="AR23" s="6">
        <v>1</v>
      </c>
      <c r="AS23" s="6">
        <v>0</v>
      </c>
      <c r="AT23" s="34">
        <v>2482022536</v>
      </c>
      <c r="AU23" s="35">
        <v>1</v>
      </c>
      <c r="AW23" s="6">
        <f t="shared" si="3"/>
        <v>7160</v>
      </c>
      <c r="AX23" s="25">
        <f t="shared" si="4"/>
        <v>2.8847441536687161E-6</v>
      </c>
      <c r="AY23" s="25">
        <f t="shared" si="0"/>
        <v>2.8847441536687161E-6</v>
      </c>
      <c r="AZ23" s="25">
        <f t="shared" si="1"/>
        <v>4792986.3099999996</v>
      </c>
      <c r="BB23" s="16">
        <f t="shared" si="2"/>
        <v>2.8847441536687158E-4</v>
      </c>
      <c r="BC23" s="16">
        <f t="shared" si="2"/>
        <v>2.8847441536687158E-4</v>
      </c>
    </row>
    <row r="24" spans="1:55">
      <c r="A24" s="32">
        <v>46022</v>
      </c>
      <c r="B24" s="33">
        <v>62003</v>
      </c>
      <c r="C24" t="s">
        <v>167</v>
      </c>
      <c r="D24" t="s">
        <v>168</v>
      </c>
      <c r="E24" t="s">
        <v>152</v>
      </c>
      <c r="F24">
        <v>0</v>
      </c>
      <c r="G24">
        <v>574554</v>
      </c>
      <c r="H24" s="6">
        <v>1316.11922</v>
      </c>
      <c r="I24" s="6">
        <v>16426483.98</v>
      </c>
      <c r="J24" s="6">
        <v>2582942.9492420903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16426483.98</v>
      </c>
      <c r="Q24" s="6">
        <v>2582942.9492420903</v>
      </c>
      <c r="R24" s="6">
        <v>12481</v>
      </c>
      <c r="S24" s="6">
        <v>0</v>
      </c>
      <c r="T24" s="6">
        <v>6.3596000000000004</v>
      </c>
      <c r="U24" s="6">
        <v>16426483.98</v>
      </c>
      <c r="V24" s="6">
        <v>2582942.9500000002</v>
      </c>
      <c r="W24" s="6">
        <v>0</v>
      </c>
      <c r="X24" s="32"/>
      <c r="Y24" s="6">
        <v>0</v>
      </c>
      <c r="Z24" t="s">
        <v>153</v>
      </c>
      <c r="AA24">
        <v>2475833</v>
      </c>
      <c r="AB24" t="s">
        <v>168</v>
      </c>
      <c r="AC24" t="s">
        <v>134</v>
      </c>
      <c r="AD24" t="s">
        <v>134</v>
      </c>
      <c r="AE24" t="s">
        <v>135</v>
      </c>
      <c r="AF24" t="s">
        <v>135</v>
      </c>
      <c r="AG24" s="6">
        <v>0</v>
      </c>
      <c r="AH24" t="s">
        <v>136</v>
      </c>
      <c r="AI24" t="s">
        <v>83</v>
      </c>
      <c r="AJ24" t="s">
        <v>137</v>
      </c>
      <c r="AK24" t="s">
        <v>3</v>
      </c>
      <c r="AL24" t="s">
        <v>3</v>
      </c>
      <c r="AM24" t="s">
        <v>153</v>
      </c>
      <c r="AN24" t="s">
        <v>138</v>
      </c>
      <c r="AO24">
        <v>620</v>
      </c>
      <c r="AP24" s="6">
        <v>1316.11922</v>
      </c>
      <c r="AQ24" s="32"/>
      <c r="AR24" s="6">
        <v>1</v>
      </c>
      <c r="AS24" s="6">
        <v>0</v>
      </c>
      <c r="AT24" s="34">
        <v>3119843000</v>
      </c>
      <c r="AU24" s="35">
        <v>1</v>
      </c>
      <c r="AW24" s="6">
        <f t="shared" si="3"/>
        <v>12481</v>
      </c>
      <c r="AX24" s="25">
        <f t="shared" si="4"/>
        <v>4.0005218211301021E-6</v>
      </c>
      <c r="AY24" s="25">
        <f t="shared" si="0"/>
        <v>4.0005218211301021E-6</v>
      </c>
      <c r="AZ24" s="25">
        <f t="shared" si="1"/>
        <v>16426483.98</v>
      </c>
      <c r="BB24" s="16">
        <f t="shared" si="2"/>
        <v>4.0005218211301019E-4</v>
      </c>
      <c r="BC24" s="16">
        <f t="shared" si="2"/>
        <v>4.0005218211301019E-4</v>
      </c>
    </row>
    <row r="25" spans="1:55">
      <c r="A25" s="32">
        <v>46022</v>
      </c>
      <c r="B25" s="33">
        <v>62003</v>
      </c>
      <c r="C25" t="s">
        <v>240</v>
      </c>
      <c r="D25" t="s">
        <v>1228</v>
      </c>
      <c r="E25" t="s">
        <v>132</v>
      </c>
      <c r="F25">
        <v>0</v>
      </c>
      <c r="G25">
        <v>192021</v>
      </c>
      <c r="H25" s="6">
        <v>349.02636999999999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87427.408530000015</v>
      </c>
      <c r="P25" s="6">
        <v>87427.408530000015</v>
      </c>
      <c r="Q25" s="6">
        <v>11705.37</v>
      </c>
      <c r="R25" s="6">
        <v>0</v>
      </c>
      <c r="S25" s="6">
        <v>0</v>
      </c>
      <c r="T25" s="6">
        <v>7.4690000000000003</v>
      </c>
      <c r="U25" s="6">
        <v>0</v>
      </c>
      <c r="V25" s="6">
        <v>0</v>
      </c>
      <c r="W25" s="6">
        <v>0</v>
      </c>
      <c r="X25" s="32"/>
      <c r="Y25" s="6">
        <v>0</v>
      </c>
      <c r="Z25" t="s">
        <v>141</v>
      </c>
      <c r="AA25">
        <v>4617859</v>
      </c>
      <c r="AB25" t="s">
        <v>1228</v>
      </c>
      <c r="AC25" t="s">
        <v>134</v>
      </c>
      <c r="AD25" t="s">
        <v>134</v>
      </c>
      <c r="AE25" t="s">
        <v>135</v>
      </c>
      <c r="AF25" t="s">
        <v>135</v>
      </c>
      <c r="AG25" s="6">
        <v>0</v>
      </c>
      <c r="AH25" t="s">
        <v>136</v>
      </c>
      <c r="AI25" t="s">
        <v>83</v>
      </c>
      <c r="AJ25" t="s">
        <v>137</v>
      </c>
      <c r="AK25" t="s">
        <v>38</v>
      </c>
      <c r="AL25" t="s">
        <v>38</v>
      </c>
      <c r="AM25" t="s">
        <v>141</v>
      </c>
      <c r="AN25" t="s">
        <v>138</v>
      </c>
      <c r="AO25">
        <v>620</v>
      </c>
      <c r="AP25" s="6">
        <v>349.02636999999999</v>
      </c>
      <c r="AQ25" s="32"/>
      <c r="AR25" s="6">
        <v>1</v>
      </c>
      <c r="AS25" s="6">
        <v>0</v>
      </c>
      <c r="AT25" s="34">
        <v>1150000000</v>
      </c>
      <c r="AU25" s="35">
        <v>1</v>
      </c>
      <c r="AW25" s="6">
        <f t="shared" si="3"/>
        <v>0</v>
      </c>
      <c r="AX25" s="25">
        <f t="shared" si="4"/>
        <v>0</v>
      </c>
      <c r="AY25" s="25">
        <f t="shared" si="0"/>
        <v>0</v>
      </c>
      <c r="AZ25" s="25">
        <f t="shared" si="1"/>
        <v>0</v>
      </c>
      <c r="BB25" s="16">
        <f t="shared" si="2"/>
        <v>0</v>
      </c>
      <c r="BC25" s="16">
        <f t="shared" si="2"/>
        <v>0</v>
      </c>
    </row>
    <row r="26" spans="1:55">
      <c r="A26" s="32">
        <v>46022</v>
      </c>
      <c r="B26" s="33">
        <v>62003</v>
      </c>
      <c r="C26" t="s">
        <v>515</v>
      </c>
      <c r="D26" t="s">
        <v>726</v>
      </c>
      <c r="E26" t="s">
        <v>132</v>
      </c>
      <c r="F26">
        <v>0</v>
      </c>
      <c r="G26">
        <v>3123</v>
      </c>
      <c r="H26" s="6">
        <v>206.59254000000001</v>
      </c>
      <c r="I26" s="6">
        <v>7427621.5899999999</v>
      </c>
      <c r="J26" s="6">
        <v>994459.97991699004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7427621.5899999999</v>
      </c>
      <c r="Q26" s="6">
        <v>994459.97991699004</v>
      </c>
      <c r="R26" s="6">
        <v>35953</v>
      </c>
      <c r="S26" s="6">
        <v>0</v>
      </c>
      <c r="T26" s="6">
        <v>7.4690000000000003</v>
      </c>
      <c r="U26" s="6">
        <v>7427621.5899999999</v>
      </c>
      <c r="V26" s="6">
        <v>994459.98</v>
      </c>
      <c r="W26" s="6">
        <v>0</v>
      </c>
      <c r="X26" s="32"/>
      <c r="Y26" s="6">
        <v>0</v>
      </c>
      <c r="Z26" t="s">
        <v>141</v>
      </c>
      <c r="AA26">
        <v>5842359</v>
      </c>
      <c r="AB26" t="s">
        <v>726</v>
      </c>
      <c r="AC26" t="s">
        <v>134</v>
      </c>
      <c r="AD26" t="s">
        <v>134</v>
      </c>
      <c r="AE26" t="s">
        <v>135</v>
      </c>
      <c r="AF26" t="s">
        <v>135</v>
      </c>
      <c r="AG26" s="6">
        <v>0</v>
      </c>
      <c r="AH26" t="s">
        <v>136</v>
      </c>
      <c r="AI26" t="s">
        <v>83</v>
      </c>
      <c r="AJ26" t="s">
        <v>137</v>
      </c>
      <c r="AK26" t="s">
        <v>568</v>
      </c>
      <c r="AL26" t="s">
        <v>568</v>
      </c>
      <c r="AM26" t="s">
        <v>141</v>
      </c>
      <c r="AN26" t="s">
        <v>202</v>
      </c>
      <c r="AO26">
        <v>620</v>
      </c>
      <c r="AP26" s="6">
        <v>206.59254000000001</v>
      </c>
      <c r="AQ26" s="32"/>
      <c r="AR26" s="6">
        <v>1</v>
      </c>
      <c r="AS26" s="6">
        <v>0</v>
      </c>
      <c r="AT26" s="34">
        <v>4905190213</v>
      </c>
      <c r="AU26" s="35">
        <v>1</v>
      </c>
      <c r="AW26" s="6">
        <f t="shared" si="3"/>
        <v>35953</v>
      </c>
      <c r="AX26" s="25">
        <f t="shared" si="4"/>
        <v>7.3295832452563039E-6</v>
      </c>
      <c r="AY26" s="25">
        <f t="shared" si="0"/>
        <v>7.3295832452563039E-6</v>
      </c>
      <c r="AZ26" s="25">
        <f t="shared" si="1"/>
        <v>7427621.5899999999</v>
      </c>
      <c r="BB26" s="16">
        <f t="shared" si="2"/>
        <v>7.3295832452563035E-4</v>
      </c>
      <c r="BC26" s="16">
        <f t="shared" si="2"/>
        <v>7.3295832452563035E-4</v>
      </c>
    </row>
    <row r="27" spans="1:55">
      <c r="A27" s="32">
        <v>46022</v>
      </c>
      <c r="B27" s="33">
        <v>62003</v>
      </c>
      <c r="C27" t="s">
        <v>181</v>
      </c>
      <c r="D27" t="s">
        <v>182</v>
      </c>
      <c r="E27" t="s">
        <v>152</v>
      </c>
      <c r="F27">
        <v>0</v>
      </c>
      <c r="G27">
        <v>288774</v>
      </c>
      <c r="H27" s="6">
        <v>158.35404</v>
      </c>
      <c r="I27" s="6">
        <v>6758392.0700000003</v>
      </c>
      <c r="J27" s="6">
        <v>1062707.0995031134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6758392.0700000003</v>
      </c>
      <c r="Q27" s="6">
        <v>1062707.0995031134</v>
      </c>
      <c r="R27" s="6">
        <v>42679</v>
      </c>
      <c r="S27" s="6">
        <v>0</v>
      </c>
      <c r="T27" s="6">
        <v>6.3596000000000004</v>
      </c>
      <c r="U27" s="6">
        <v>6758392.0700000003</v>
      </c>
      <c r="V27" s="6">
        <v>1062707.1000000001</v>
      </c>
      <c r="W27" s="6">
        <v>0</v>
      </c>
      <c r="X27" s="32"/>
      <c r="Y27" s="6">
        <v>0</v>
      </c>
      <c r="Z27" t="s">
        <v>153</v>
      </c>
      <c r="AA27">
        <v>2684703</v>
      </c>
      <c r="AB27" t="s">
        <v>182</v>
      </c>
      <c r="AC27" t="s">
        <v>134</v>
      </c>
      <c r="AD27" t="s">
        <v>134</v>
      </c>
      <c r="AE27" t="s">
        <v>135</v>
      </c>
      <c r="AF27" t="s">
        <v>135</v>
      </c>
      <c r="AG27" s="6">
        <v>0</v>
      </c>
      <c r="AH27" t="s">
        <v>136</v>
      </c>
      <c r="AI27" t="s">
        <v>83</v>
      </c>
      <c r="AJ27" t="s">
        <v>137</v>
      </c>
      <c r="AK27" t="s">
        <v>62</v>
      </c>
      <c r="AL27" t="s">
        <v>62</v>
      </c>
      <c r="AM27" t="s">
        <v>153</v>
      </c>
      <c r="AN27" t="s">
        <v>138</v>
      </c>
      <c r="AO27">
        <v>620</v>
      </c>
      <c r="AP27" s="6">
        <v>158.35404</v>
      </c>
      <c r="AQ27" s="32"/>
      <c r="AR27" s="6">
        <v>1</v>
      </c>
      <c r="AS27" s="6">
        <v>0</v>
      </c>
      <c r="AT27" s="34">
        <v>9592000000</v>
      </c>
      <c r="AU27" s="35">
        <v>1</v>
      </c>
      <c r="AW27" s="6">
        <f t="shared" si="3"/>
        <v>42679</v>
      </c>
      <c r="AX27" s="25">
        <f t="shared" si="4"/>
        <v>4.4494370308590489E-6</v>
      </c>
      <c r="AY27" s="25">
        <f t="shared" si="0"/>
        <v>4.4494370308590489E-6</v>
      </c>
      <c r="AZ27" s="25">
        <f t="shared" si="1"/>
        <v>6758392.0700000003</v>
      </c>
      <c r="BB27" s="16">
        <f t="shared" si="2"/>
        <v>4.4494370308590487E-4</v>
      </c>
      <c r="BC27" s="16">
        <f t="shared" si="2"/>
        <v>4.4494370308590487E-4</v>
      </c>
    </row>
    <row r="28" spans="1:55">
      <c r="A28" s="32">
        <v>46022</v>
      </c>
      <c r="B28" s="33">
        <v>62003</v>
      </c>
      <c r="C28" t="s">
        <v>1326</v>
      </c>
      <c r="D28" t="s">
        <v>1349</v>
      </c>
      <c r="E28" t="s">
        <v>461</v>
      </c>
      <c r="F28">
        <v>0</v>
      </c>
      <c r="G28">
        <v>4135450</v>
      </c>
      <c r="H28" s="6">
        <v>41567.920024999999</v>
      </c>
      <c r="I28" s="6">
        <v>3044434.46</v>
      </c>
      <c r="J28" s="6">
        <v>355909.77969242277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3044434.46</v>
      </c>
      <c r="Q28" s="6">
        <v>355909.77969242277</v>
      </c>
      <c r="R28" s="6">
        <v>7324</v>
      </c>
      <c r="S28" s="6">
        <v>0</v>
      </c>
      <c r="T28" s="6">
        <v>8.5539500000000004</v>
      </c>
      <c r="U28" s="6">
        <v>3044434.46</v>
      </c>
      <c r="V28" s="6">
        <v>355909.78</v>
      </c>
      <c r="W28" s="6">
        <v>0</v>
      </c>
      <c r="X28" s="32"/>
      <c r="Y28" s="6">
        <v>0</v>
      </c>
      <c r="Z28" t="s">
        <v>178</v>
      </c>
      <c r="AA28" t="s">
        <v>1350</v>
      </c>
      <c r="AB28" t="s">
        <v>1349</v>
      </c>
      <c r="AC28" t="s">
        <v>134</v>
      </c>
      <c r="AD28" t="s">
        <v>134</v>
      </c>
      <c r="AE28" t="s">
        <v>135</v>
      </c>
      <c r="AF28" t="s">
        <v>135</v>
      </c>
      <c r="AG28" s="6">
        <v>0</v>
      </c>
      <c r="AH28" t="s">
        <v>136</v>
      </c>
      <c r="AI28" t="s">
        <v>83</v>
      </c>
      <c r="AJ28" t="s">
        <v>137</v>
      </c>
      <c r="AK28" t="s">
        <v>481</v>
      </c>
      <c r="AL28" t="s">
        <v>481</v>
      </c>
      <c r="AM28" t="s">
        <v>178</v>
      </c>
      <c r="AN28" t="s">
        <v>143</v>
      </c>
      <c r="AO28">
        <v>620</v>
      </c>
      <c r="AP28" s="6">
        <v>41567.920024999999</v>
      </c>
      <c r="AQ28" s="32"/>
      <c r="AR28" s="6">
        <v>100</v>
      </c>
      <c r="AS28" s="6">
        <v>0</v>
      </c>
      <c r="AT28" s="34">
        <v>2181005247</v>
      </c>
      <c r="AU28" s="35">
        <v>1</v>
      </c>
      <c r="AW28" s="6">
        <f t="shared" si="3"/>
        <v>7324</v>
      </c>
      <c r="AX28" s="25">
        <f t="shared" si="4"/>
        <v>3.3580845392620004E-6</v>
      </c>
      <c r="AY28" s="25">
        <f t="shared" si="0"/>
        <v>3.3580845392620004E-6</v>
      </c>
      <c r="AZ28" s="25">
        <f t="shared" si="1"/>
        <v>3044434.46</v>
      </c>
      <c r="BB28" s="16">
        <f t="shared" si="2"/>
        <v>3.3580845392620006E-4</v>
      </c>
      <c r="BC28" s="16">
        <f t="shared" si="2"/>
        <v>3.3580845392620006E-4</v>
      </c>
    </row>
    <row r="29" spans="1:55">
      <c r="A29" s="32">
        <v>46022</v>
      </c>
      <c r="B29" s="33">
        <v>62003</v>
      </c>
      <c r="C29" t="s">
        <v>462</v>
      </c>
      <c r="D29" t="s">
        <v>1351</v>
      </c>
      <c r="E29" t="s">
        <v>461</v>
      </c>
      <c r="F29">
        <v>0</v>
      </c>
      <c r="G29">
        <v>1397195</v>
      </c>
      <c r="H29" s="6">
        <v>9764.3339250000008</v>
      </c>
      <c r="I29" s="6">
        <v>12204343.369999999</v>
      </c>
      <c r="J29" s="6">
        <v>1426749.4397325211</v>
      </c>
      <c r="K29" s="6">
        <v>0</v>
      </c>
      <c r="L29" s="6">
        <v>0</v>
      </c>
      <c r="M29" s="6">
        <v>174805.956015</v>
      </c>
      <c r="N29" s="6">
        <v>0</v>
      </c>
      <c r="O29" s="6">
        <v>0</v>
      </c>
      <c r="P29" s="6">
        <v>12379149.326014999</v>
      </c>
      <c r="Q29" s="6">
        <v>1447185.139732521</v>
      </c>
      <c r="R29" s="6">
        <v>124989</v>
      </c>
      <c r="S29" s="6">
        <v>0</v>
      </c>
      <c r="T29" s="6">
        <v>8.5539500000000004</v>
      </c>
      <c r="U29" s="6">
        <v>12204343.369999999</v>
      </c>
      <c r="V29" s="6">
        <v>1426749.4399999999</v>
      </c>
      <c r="W29" s="6">
        <v>0</v>
      </c>
      <c r="X29" s="32"/>
      <c r="Y29" s="6">
        <v>0</v>
      </c>
      <c r="Z29" t="s">
        <v>178</v>
      </c>
      <c r="AA29" t="s">
        <v>1352</v>
      </c>
      <c r="AB29" t="s">
        <v>1351</v>
      </c>
      <c r="AC29" t="s">
        <v>134</v>
      </c>
      <c r="AD29" t="s">
        <v>134</v>
      </c>
      <c r="AE29" t="s">
        <v>135</v>
      </c>
      <c r="AF29" t="s">
        <v>135</v>
      </c>
      <c r="AG29" s="6">
        <v>0</v>
      </c>
      <c r="AH29" t="s">
        <v>136</v>
      </c>
      <c r="AI29" t="s">
        <v>83</v>
      </c>
      <c r="AJ29" t="s">
        <v>137</v>
      </c>
      <c r="AK29" t="s">
        <v>463</v>
      </c>
      <c r="AL29" t="s">
        <v>463</v>
      </c>
      <c r="AM29" t="s">
        <v>178</v>
      </c>
      <c r="AN29" t="s">
        <v>143</v>
      </c>
      <c r="AO29">
        <v>620</v>
      </c>
      <c r="AP29" s="6">
        <v>9764.3339250000008</v>
      </c>
      <c r="AQ29" s="32"/>
      <c r="AR29" s="6">
        <v>100</v>
      </c>
      <c r="AS29" s="6">
        <v>0</v>
      </c>
      <c r="AT29" s="34">
        <v>5191884002</v>
      </c>
      <c r="AU29" s="35">
        <v>1</v>
      </c>
      <c r="AW29" s="6">
        <f t="shared" si="3"/>
        <v>124989</v>
      </c>
      <c r="AX29" s="25">
        <f t="shared" si="4"/>
        <v>2.4073919978152857E-5</v>
      </c>
      <c r="AY29" s="25">
        <f t="shared" si="0"/>
        <v>2.4073919978152857E-5</v>
      </c>
      <c r="AZ29" s="25">
        <f t="shared" si="1"/>
        <v>12204343.369999999</v>
      </c>
      <c r="BB29" s="16">
        <f t="shared" si="2"/>
        <v>2.4073919978152857E-3</v>
      </c>
      <c r="BC29" s="16">
        <f t="shared" si="2"/>
        <v>2.4073919978152857E-3</v>
      </c>
    </row>
    <row r="30" spans="1:55">
      <c r="A30" s="32">
        <v>46022</v>
      </c>
      <c r="B30" s="33">
        <v>62003</v>
      </c>
      <c r="C30" t="s">
        <v>183</v>
      </c>
      <c r="D30" t="s">
        <v>184</v>
      </c>
      <c r="E30" t="s">
        <v>185</v>
      </c>
      <c r="F30">
        <v>0</v>
      </c>
      <c r="G30">
        <v>632490</v>
      </c>
      <c r="H30" s="6">
        <v>6.3983479069999998</v>
      </c>
      <c r="I30" s="6">
        <v>1893910.98</v>
      </c>
      <c r="J30" s="6">
        <v>46679199.988366626</v>
      </c>
      <c r="K30" s="6">
        <v>0</v>
      </c>
      <c r="L30" s="6">
        <v>0</v>
      </c>
      <c r="M30" s="6">
        <v>0</v>
      </c>
      <c r="N30" s="6">
        <v>0</v>
      </c>
      <c r="O30" s="6">
        <v>10141.64515651</v>
      </c>
      <c r="P30" s="6">
        <v>1904052.6251565099</v>
      </c>
      <c r="Q30" s="6">
        <v>46929160.988366626</v>
      </c>
      <c r="R30" s="6">
        <v>296000</v>
      </c>
      <c r="S30" s="6">
        <v>0</v>
      </c>
      <c r="T30" s="6">
        <v>4.0572909999999997E-2</v>
      </c>
      <c r="U30" s="6">
        <v>1893910.98</v>
      </c>
      <c r="V30" s="6">
        <v>46679200</v>
      </c>
      <c r="W30" s="6">
        <v>0</v>
      </c>
      <c r="X30" s="32"/>
      <c r="Y30" s="6">
        <v>0</v>
      </c>
      <c r="Z30" t="s">
        <v>186</v>
      </c>
      <c r="AA30">
        <v>6641373</v>
      </c>
      <c r="AB30" t="s">
        <v>184</v>
      </c>
      <c r="AC30" t="s">
        <v>134</v>
      </c>
      <c r="AD30" t="s">
        <v>134</v>
      </c>
      <c r="AE30" t="s">
        <v>135</v>
      </c>
      <c r="AF30" t="s">
        <v>135</v>
      </c>
      <c r="AG30" s="6">
        <v>0</v>
      </c>
      <c r="AH30" t="s">
        <v>136</v>
      </c>
      <c r="AI30" t="s">
        <v>83</v>
      </c>
      <c r="AJ30" t="s">
        <v>137</v>
      </c>
      <c r="AK30" t="s">
        <v>1274</v>
      </c>
      <c r="AL30" t="s">
        <v>57</v>
      </c>
      <c r="AM30" t="s">
        <v>186</v>
      </c>
      <c r="AN30" t="s">
        <v>202</v>
      </c>
      <c r="AO30">
        <v>620</v>
      </c>
      <c r="AP30" s="6">
        <v>6.3983479069999998</v>
      </c>
      <c r="AQ30" s="32"/>
      <c r="AR30" s="6">
        <v>1</v>
      </c>
      <c r="AS30" s="6">
        <v>0</v>
      </c>
      <c r="AT30" s="34">
        <v>90550316400</v>
      </c>
      <c r="AU30" s="35">
        <v>0.01</v>
      </c>
      <c r="AW30" s="6">
        <f t="shared" si="3"/>
        <v>296000</v>
      </c>
      <c r="AX30" s="25">
        <f t="shared" si="4"/>
        <v>3.2689007810026825E-6</v>
      </c>
      <c r="AY30" s="25">
        <f t="shared" si="0"/>
        <v>3.2689007810026827E-8</v>
      </c>
      <c r="AZ30" s="25">
        <f t="shared" si="1"/>
        <v>1893910.98</v>
      </c>
      <c r="BB30" s="16">
        <f t="shared" si="2"/>
        <v>3.2689007810026826E-4</v>
      </c>
      <c r="BC30" s="16">
        <f t="shared" si="2"/>
        <v>3.2689007810026829E-6</v>
      </c>
    </row>
    <row r="31" spans="1:55">
      <c r="A31" s="32">
        <v>46022</v>
      </c>
      <c r="B31" s="33">
        <v>62003</v>
      </c>
      <c r="C31" t="s">
        <v>187</v>
      </c>
      <c r="D31" t="s">
        <v>188</v>
      </c>
      <c r="E31" t="s">
        <v>185</v>
      </c>
      <c r="F31">
        <v>0</v>
      </c>
      <c r="G31">
        <v>632491</v>
      </c>
      <c r="H31" s="6">
        <v>109.89172673500001</v>
      </c>
      <c r="I31" s="6">
        <v>2835206.55</v>
      </c>
      <c r="J31" s="6">
        <v>69879300.00584133</v>
      </c>
      <c r="K31" s="6">
        <v>0</v>
      </c>
      <c r="L31" s="6">
        <v>0</v>
      </c>
      <c r="M31" s="6">
        <v>0</v>
      </c>
      <c r="N31" s="6">
        <v>0</v>
      </c>
      <c r="O31" s="6">
        <v>6412.5889984099986</v>
      </c>
      <c r="P31" s="6">
        <v>2841619.1389984097</v>
      </c>
      <c r="Q31" s="6">
        <v>70037351.00584133</v>
      </c>
      <c r="R31" s="6">
        <v>25800</v>
      </c>
      <c r="S31" s="6">
        <v>0</v>
      </c>
      <c r="T31" s="6">
        <v>4.0572909999999997E-2</v>
      </c>
      <c r="U31" s="6">
        <v>2835206.55</v>
      </c>
      <c r="V31" s="6">
        <v>69879300</v>
      </c>
      <c r="W31" s="6">
        <v>0</v>
      </c>
      <c r="X31" s="32"/>
      <c r="Y31" s="6">
        <v>0</v>
      </c>
      <c r="Z31" t="s">
        <v>186</v>
      </c>
      <c r="AA31">
        <v>6248990</v>
      </c>
      <c r="AB31" t="s">
        <v>188</v>
      </c>
      <c r="AC31" t="s">
        <v>134</v>
      </c>
      <c r="AD31" t="s">
        <v>134</v>
      </c>
      <c r="AE31" t="s">
        <v>135</v>
      </c>
      <c r="AF31" t="s">
        <v>135</v>
      </c>
      <c r="AG31" s="6">
        <v>0</v>
      </c>
      <c r="AH31" t="s">
        <v>136</v>
      </c>
      <c r="AI31" t="s">
        <v>83</v>
      </c>
      <c r="AJ31" t="s">
        <v>137</v>
      </c>
      <c r="AK31" t="s">
        <v>48</v>
      </c>
      <c r="AL31" t="s">
        <v>48</v>
      </c>
      <c r="AM31" t="s">
        <v>186</v>
      </c>
      <c r="AN31" t="s">
        <v>202</v>
      </c>
      <c r="AO31">
        <v>620</v>
      </c>
      <c r="AP31" s="6">
        <v>109.89172673500001</v>
      </c>
      <c r="AQ31" s="32"/>
      <c r="AR31" s="6">
        <v>1</v>
      </c>
      <c r="AS31" s="6">
        <v>0</v>
      </c>
      <c r="AT31" s="34">
        <v>4187847474</v>
      </c>
      <c r="AU31" s="35">
        <v>0.01</v>
      </c>
      <c r="AW31" s="6">
        <f t="shared" si="3"/>
        <v>25800</v>
      </c>
      <c r="AX31" s="25">
        <f t="shared" si="4"/>
        <v>6.1606828233782995E-6</v>
      </c>
      <c r="AY31" s="25">
        <f t="shared" si="0"/>
        <v>6.1606828233783001E-8</v>
      </c>
      <c r="AZ31" s="25">
        <f t="shared" si="1"/>
        <v>2835206.55</v>
      </c>
      <c r="BB31" s="16">
        <f t="shared" si="2"/>
        <v>6.1606828233782998E-4</v>
      </c>
      <c r="BC31" s="16">
        <f t="shared" si="2"/>
        <v>6.1606828233783004E-6</v>
      </c>
    </row>
    <row r="32" spans="1:55">
      <c r="A32" s="32">
        <v>46022</v>
      </c>
      <c r="B32" s="33">
        <v>62003</v>
      </c>
      <c r="C32" t="s">
        <v>1327</v>
      </c>
      <c r="D32" t="s">
        <v>1353</v>
      </c>
      <c r="E32" t="s">
        <v>185</v>
      </c>
      <c r="F32">
        <v>0</v>
      </c>
      <c r="G32">
        <v>632371</v>
      </c>
      <c r="H32" s="6">
        <v>796.64908784999989</v>
      </c>
      <c r="I32" s="6">
        <v>11949736.32</v>
      </c>
      <c r="J32" s="6">
        <v>294525000.05545574</v>
      </c>
      <c r="K32" s="6">
        <v>0</v>
      </c>
      <c r="L32" s="6">
        <v>0</v>
      </c>
      <c r="M32" s="6">
        <v>0</v>
      </c>
      <c r="N32" s="6">
        <v>0</v>
      </c>
      <c r="O32" s="6">
        <v>2702.9672642</v>
      </c>
      <c r="P32" s="6">
        <v>11952439.2872642</v>
      </c>
      <c r="Q32" s="6">
        <v>294591620.05545574</v>
      </c>
      <c r="R32" s="6">
        <v>15000</v>
      </c>
      <c r="S32" s="6">
        <v>0</v>
      </c>
      <c r="T32" s="6">
        <v>4.0572909999999997E-2</v>
      </c>
      <c r="U32" s="6">
        <v>11949736.32</v>
      </c>
      <c r="V32" s="6">
        <v>294525000</v>
      </c>
      <c r="W32" s="6">
        <v>0</v>
      </c>
      <c r="X32" s="32"/>
      <c r="Y32" s="6">
        <v>0</v>
      </c>
      <c r="Z32" t="s">
        <v>186</v>
      </c>
      <c r="AA32">
        <v>6870490</v>
      </c>
      <c r="AB32" t="s">
        <v>1353</v>
      </c>
      <c r="AC32" t="s">
        <v>134</v>
      </c>
      <c r="AD32" t="s">
        <v>134</v>
      </c>
      <c r="AE32" t="s">
        <v>135</v>
      </c>
      <c r="AF32" t="s">
        <v>135</v>
      </c>
      <c r="AG32" s="6">
        <v>0</v>
      </c>
      <c r="AH32" t="s">
        <v>136</v>
      </c>
      <c r="AI32" t="s">
        <v>83</v>
      </c>
      <c r="AJ32" t="s">
        <v>137</v>
      </c>
      <c r="AK32" t="s">
        <v>1354</v>
      </c>
      <c r="AL32" t="s">
        <v>1354</v>
      </c>
      <c r="AM32" t="s">
        <v>186</v>
      </c>
      <c r="AN32" t="s">
        <v>138</v>
      </c>
      <c r="AO32">
        <v>620</v>
      </c>
      <c r="AP32" s="6">
        <v>796.64908784999989</v>
      </c>
      <c r="AQ32" s="32"/>
      <c r="AR32" s="6">
        <v>1</v>
      </c>
      <c r="AS32" s="6">
        <v>0</v>
      </c>
      <c r="AT32" s="34">
        <v>766141256</v>
      </c>
      <c r="AU32" s="35">
        <v>0.01</v>
      </c>
      <c r="AW32" s="6">
        <f t="shared" si="3"/>
        <v>15000</v>
      </c>
      <c r="AX32" s="25">
        <f t="shared" si="4"/>
        <v>1.9578634987384103E-5</v>
      </c>
      <c r="AY32" s="25">
        <f t="shared" si="0"/>
        <v>1.9578634987384104E-7</v>
      </c>
      <c r="AZ32" s="25">
        <f t="shared" si="1"/>
        <v>11949736.32</v>
      </c>
      <c r="BB32" s="16">
        <f t="shared" si="2"/>
        <v>1.9578634987384102E-3</v>
      </c>
      <c r="BC32" s="16">
        <f t="shared" si="2"/>
        <v>1.9578634987384103E-5</v>
      </c>
    </row>
    <row r="33" spans="1:55">
      <c r="A33" s="32">
        <v>46022</v>
      </c>
      <c r="B33" s="33">
        <v>62003</v>
      </c>
      <c r="C33" t="s">
        <v>1165</v>
      </c>
      <c r="D33" t="s">
        <v>1355</v>
      </c>
      <c r="E33" t="s">
        <v>185</v>
      </c>
      <c r="F33">
        <v>0</v>
      </c>
      <c r="G33">
        <v>632411</v>
      </c>
      <c r="H33" s="6">
        <v>152.35127704999999</v>
      </c>
      <c r="I33" s="6">
        <v>12645156</v>
      </c>
      <c r="J33" s="6">
        <v>311665000.11953789</v>
      </c>
      <c r="K33" s="6">
        <v>0</v>
      </c>
      <c r="L33" s="6">
        <v>0</v>
      </c>
      <c r="M33" s="6">
        <v>53880.824480000003</v>
      </c>
      <c r="N33" s="6">
        <v>0</v>
      </c>
      <c r="O33" s="6">
        <v>0</v>
      </c>
      <c r="P33" s="6">
        <v>12699036.824480001</v>
      </c>
      <c r="Q33" s="6">
        <v>312993000.11953789</v>
      </c>
      <c r="R33" s="6">
        <v>83000</v>
      </c>
      <c r="S33" s="6">
        <v>0</v>
      </c>
      <c r="T33" s="6">
        <v>4.0572909999999997E-2</v>
      </c>
      <c r="U33" s="6">
        <v>12645156</v>
      </c>
      <c r="V33" s="6">
        <v>311665000</v>
      </c>
      <c r="W33" s="6">
        <v>0</v>
      </c>
      <c r="X33" s="32"/>
      <c r="Y33" s="6">
        <v>0</v>
      </c>
      <c r="Z33" t="s">
        <v>186</v>
      </c>
      <c r="AA33">
        <v>6057378</v>
      </c>
      <c r="AB33" t="s">
        <v>1355</v>
      </c>
      <c r="AC33" t="s">
        <v>134</v>
      </c>
      <c r="AD33" t="s">
        <v>134</v>
      </c>
      <c r="AE33" t="s">
        <v>135</v>
      </c>
      <c r="AF33" t="s">
        <v>135</v>
      </c>
      <c r="AG33" s="6">
        <v>0</v>
      </c>
      <c r="AH33" t="s">
        <v>136</v>
      </c>
      <c r="AI33" t="s">
        <v>83</v>
      </c>
      <c r="AJ33" t="s">
        <v>137</v>
      </c>
      <c r="AK33" t="s">
        <v>1166</v>
      </c>
      <c r="AL33" t="s">
        <v>1166</v>
      </c>
      <c r="AM33" t="s">
        <v>186</v>
      </c>
      <c r="AN33" t="s">
        <v>138</v>
      </c>
      <c r="AO33">
        <v>620</v>
      </c>
      <c r="AP33" s="6">
        <v>152.35127704999999</v>
      </c>
      <c r="AQ33" s="32"/>
      <c r="AR33" s="6">
        <v>1</v>
      </c>
      <c r="AS33" s="6">
        <v>0</v>
      </c>
      <c r="AT33" s="34">
        <v>734482236</v>
      </c>
      <c r="AU33" s="35">
        <v>0.01</v>
      </c>
      <c r="AW33" s="6">
        <f t="shared" si="3"/>
        <v>83000</v>
      </c>
      <c r="AX33" s="25">
        <f t="shared" si="4"/>
        <v>1.1300477524414899E-4</v>
      </c>
      <c r="AY33" s="25">
        <f t="shared" si="0"/>
        <v>1.1300477524414899E-6</v>
      </c>
      <c r="AZ33" s="25">
        <f t="shared" si="1"/>
        <v>12645156</v>
      </c>
      <c r="BB33" s="16">
        <f t="shared" si="2"/>
        <v>1.1300477524414898E-2</v>
      </c>
      <c r="BC33" s="16">
        <f t="shared" si="2"/>
        <v>1.1300477524414899E-4</v>
      </c>
    </row>
    <row r="34" spans="1:55">
      <c r="A34" s="32">
        <v>46022</v>
      </c>
      <c r="B34" s="33">
        <v>62003</v>
      </c>
      <c r="C34" t="s">
        <v>1328</v>
      </c>
      <c r="D34" t="s">
        <v>1356</v>
      </c>
      <c r="E34" t="s">
        <v>185</v>
      </c>
      <c r="F34">
        <v>0</v>
      </c>
      <c r="G34">
        <v>632417</v>
      </c>
      <c r="H34" s="6">
        <v>1392.4622711999998</v>
      </c>
      <c r="I34" s="6">
        <v>6962311.3600000003</v>
      </c>
      <c r="J34" s="6">
        <v>171600000.09858796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6962311.3600000003</v>
      </c>
      <c r="Q34" s="6">
        <v>171600000.09858796</v>
      </c>
      <c r="R34" s="6">
        <v>5000</v>
      </c>
      <c r="S34" s="6">
        <v>0</v>
      </c>
      <c r="T34" s="6">
        <v>4.0572909999999997E-2</v>
      </c>
      <c r="U34" s="6">
        <v>6962311.3600000003</v>
      </c>
      <c r="V34" s="6">
        <v>171600000</v>
      </c>
      <c r="W34" s="6">
        <v>0</v>
      </c>
      <c r="X34" s="32"/>
      <c r="Y34" s="6">
        <v>0</v>
      </c>
      <c r="Z34" t="s">
        <v>186</v>
      </c>
      <c r="AA34">
        <v>6895675</v>
      </c>
      <c r="AB34" t="s">
        <v>1356</v>
      </c>
      <c r="AC34" t="s">
        <v>134</v>
      </c>
      <c r="AD34" t="s">
        <v>134</v>
      </c>
      <c r="AE34" t="s">
        <v>135</v>
      </c>
      <c r="AF34" t="s">
        <v>135</v>
      </c>
      <c r="AG34" s="6">
        <v>0</v>
      </c>
      <c r="AH34" t="s">
        <v>136</v>
      </c>
      <c r="AI34" t="s">
        <v>83</v>
      </c>
      <c r="AJ34" t="s">
        <v>137</v>
      </c>
      <c r="AK34" t="s">
        <v>1357</v>
      </c>
      <c r="AL34" t="s">
        <v>1357</v>
      </c>
      <c r="AM34" t="s">
        <v>186</v>
      </c>
      <c r="AN34" t="s">
        <v>138</v>
      </c>
      <c r="AO34">
        <v>620</v>
      </c>
      <c r="AP34" s="6">
        <v>1392.4622711999998</v>
      </c>
      <c r="AQ34" s="32"/>
      <c r="AR34" s="6">
        <v>1</v>
      </c>
      <c r="AS34" s="6">
        <v>0</v>
      </c>
      <c r="AT34" s="34">
        <v>471632733</v>
      </c>
      <c r="AU34" s="35">
        <v>0.01</v>
      </c>
      <c r="AW34" s="6">
        <f t="shared" si="3"/>
        <v>5000</v>
      </c>
      <c r="AX34" s="25">
        <f t="shared" si="4"/>
        <v>1.0601469427695553E-5</v>
      </c>
      <c r="AY34" s="25">
        <f t="shared" si="0"/>
        <v>1.0601469427695553E-7</v>
      </c>
      <c r="AZ34" s="25">
        <f t="shared" si="1"/>
        <v>6962311.3600000003</v>
      </c>
      <c r="BB34" s="16">
        <f t="shared" si="2"/>
        <v>1.0601469427695552E-3</v>
      </c>
      <c r="BC34" s="16">
        <f t="shared" si="2"/>
        <v>1.0601469427695553E-5</v>
      </c>
    </row>
    <row r="35" spans="1:55">
      <c r="A35" s="32">
        <v>46022</v>
      </c>
      <c r="B35" s="33">
        <v>62003</v>
      </c>
      <c r="C35" t="s">
        <v>1229</v>
      </c>
      <c r="D35" t="s">
        <v>1230</v>
      </c>
      <c r="E35" t="s">
        <v>185</v>
      </c>
      <c r="F35">
        <v>0</v>
      </c>
      <c r="G35">
        <v>632304</v>
      </c>
      <c r="H35" s="6">
        <v>135.67581103999999</v>
      </c>
      <c r="I35" s="6">
        <v>4870761.62</v>
      </c>
      <c r="J35" s="6">
        <v>120049600.09030658</v>
      </c>
      <c r="K35" s="6">
        <v>0</v>
      </c>
      <c r="L35" s="6">
        <v>0</v>
      </c>
      <c r="M35" s="6">
        <v>0</v>
      </c>
      <c r="N35" s="6">
        <v>0</v>
      </c>
      <c r="O35" s="6">
        <v>7807.5262171200002</v>
      </c>
      <c r="P35" s="6">
        <v>4878569.1462171199</v>
      </c>
      <c r="Q35" s="6">
        <v>120242032.09030658</v>
      </c>
      <c r="R35" s="6">
        <v>35900</v>
      </c>
      <c r="S35" s="6">
        <v>0</v>
      </c>
      <c r="T35" s="6">
        <v>4.0572909999999997E-2</v>
      </c>
      <c r="U35" s="6">
        <v>4870761.62</v>
      </c>
      <c r="V35" s="6">
        <v>120049600</v>
      </c>
      <c r="W35" s="6">
        <v>0</v>
      </c>
      <c r="X35" s="32"/>
      <c r="Y35" s="6">
        <v>0</v>
      </c>
      <c r="Z35" t="s">
        <v>186</v>
      </c>
      <c r="AA35">
        <v>6356525</v>
      </c>
      <c r="AB35" t="s">
        <v>1230</v>
      </c>
      <c r="AC35" t="s">
        <v>134</v>
      </c>
      <c r="AD35" t="s">
        <v>134</v>
      </c>
      <c r="AE35" t="s">
        <v>135</v>
      </c>
      <c r="AF35" t="s">
        <v>135</v>
      </c>
      <c r="AG35" s="6">
        <v>0</v>
      </c>
      <c r="AH35" t="s">
        <v>136</v>
      </c>
      <c r="AI35" t="s">
        <v>83</v>
      </c>
      <c r="AJ35" t="s">
        <v>137</v>
      </c>
      <c r="AK35" t="s">
        <v>1358</v>
      </c>
      <c r="AL35" t="s">
        <v>1358</v>
      </c>
      <c r="AM35" t="s">
        <v>186</v>
      </c>
      <c r="AN35" t="s">
        <v>138</v>
      </c>
      <c r="AO35">
        <v>620</v>
      </c>
      <c r="AP35" s="6">
        <v>135.67581103999999</v>
      </c>
      <c r="AQ35" s="32"/>
      <c r="AR35" s="6">
        <v>1</v>
      </c>
      <c r="AS35" s="6">
        <v>0</v>
      </c>
      <c r="AT35" s="34">
        <v>1243877184</v>
      </c>
      <c r="AU35" s="35">
        <v>0.01</v>
      </c>
      <c r="AW35" s="6">
        <f t="shared" si="3"/>
        <v>35900</v>
      </c>
      <c r="AX35" s="25">
        <f t="shared" si="4"/>
        <v>2.8861370287824173E-5</v>
      </c>
      <c r="AY35" s="25">
        <f t="shared" si="0"/>
        <v>2.8861370287824174E-7</v>
      </c>
      <c r="AZ35" s="25">
        <f t="shared" si="1"/>
        <v>4870761.62</v>
      </c>
      <c r="BB35" s="16">
        <f t="shared" si="2"/>
        <v>2.8861370287824174E-3</v>
      </c>
      <c r="BC35" s="16">
        <f t="shared" si="2"/>
        <v>2.8861370287824173E-5</v>
      </c>
    </row>
    <row r="36" spans="1:55">
      <c r="A36" s="32">
        <v>46022</v>
      </c>
      <c r="B36" s="33">
        <v>62003</v>
      </c>
      <c r="C36" t="s">
        <v>487</v>
      </c>
      <c r="D36" t="s">
        <v>488</v>
      </c>
      <c r="E36" t="s">
        <v>152</v>
      </c>
      <c r="F36">
        <v>0</v>
      </c>
      <c r="G36">
        <v>633351</v>
      </c>
      <c r="H36" s="6">
        <v>2235.2086120000004</v>
      </c>
      <c r="I36" s="6">
        <v>23451808.760000002</v>
      </c>
      <c r="J36" s="6">
        <v>3687623.2404553746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23451808.760000002</v>
      </c>
      <c r="Q36" s="6">
        <v>3687623.2404553746</v>
      </c>
      <c r="R36" s="6">
        <v>10492</v>
      </c>
      <c r="S36" s="6">
        <v>0</v>
      </c>
      <c r="T36" s="6">
        <v>6.3596000000000004</v>
      </c>
      <c r="U36" s="6">
        <v>23451808.760000002</v>
      </c>
      <c r="V36" s="6">
        <v>3687623.24</v>
      </c>
      <c r="W36" s="6">
        <v>0</v>
      </c>
      <c r="X36" s="32"/>
      <c r="Y36" s="6">
        <v>0</v>
      </c>
      <c r="Z36" t="s">
        <v>153</v>
      </c>
      <c r="AA36">
        <v>2853688</v>
      </c>
      <c r="AB36" t="s">
        <v>488</v>
      </c>
      <c r="AC36" t="s">
        <v>134</v>
      </c>
      <c r="AD36" t="s">
        <v>134</v>
      </c>
      <c r="AE36" t="s">
        <v>135</v>
      </c>
      <c r="AF36" t="s">
        <v>135</v>
      </c>
      <c r="AG36" s="6">
        <v>0</v>
      </c>
      <c r="AH36" t="s">
        <v>136</v>
      </c>
      <c r="AI36" t="s">
        <v>83</v>
      </c>
      <c r="AJ36" t="s">
        <v>137</v>
      </c>
      <c r="AK36" t="s">
        <v>489</v>
      </c>
      <c r="AL36" t="s">
        <v>489</v>
      </c>
      <c r="AM36" t="s">
        <v>153</v>
      </c>
      <c r="AN36" t="s">
        <v>138</v>
      </c>
      <c r="AO36">
        <v>620</v>
      </c>
      <c r="AP36" s="6">
        <v>2235.2086120000004</v>
      </c>
      <c r="AQ36" s="32"/>
      <c r="AR36" s="6">
        <v>1</v>
      </c>
      <c r="AS36" s="6">
        <v>0</v>
      </c>
      <c r="AT36" s="34">
        <v>382307298</v>
      </c>
      <c r="AU36" s="35">
        <v>1</v>
      </c>
      <c r="AW36" s="6">
        <f t="shared" si="3"/>
        <v>10492</v>
      </c>
      <c r="AX36" s="25">
        <f t="shared" si="4"/>
        <v>2.7443891484383853E-5</v>
      </c>
      <c r="AY36" s="25">
        <f t="shared" si="0"/>
        <v>2.7443891484383853E-5</v>
      </c>
      <c r="AZ36" s="25">
        <f t="shared" si="1"/>
        <v>23451808.760000002</v>
      </c>
      <c r="BB36" s="16">
        <f t="shared" si="2"/>
        <v>2.7443891484383851E-3</v>
      </c>
      <c r="BC36" s="16">
        <f t="shared" si="2"/>
        <v>2.7443891484383851E-3</v>
      </c>
    </row>
    <row r="37" spans="1:55">
      <c r="A37" s="32">
        <v>46022</v>
      </c>
      <c r="B37" s="33">
        <v>62003</v>
      </c>
      <c r="C37" t="s">
        <v>728</v>
      </c>
      <c r="D37" t="s">
        <v>729</v>
      </c>
      <c r="E37" t="s">
        <v>152</v>
      </c>
      <c r="F37">
        <v>0</v>
      </c>
      <c r="G37">
        <v>633352</v>
      </c>
      <c r="H37" s="6">
        <v>468.63892399999997</v>
      </c>
      <c r="I37" s="6">
        <v>93259.15</v>
      </c>
      <c r="J37" s="6">
        <v>14664.310648468456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93259.15</v>
      </c>
      <c r="Q37" s="6">
        <v>14664.310648468456</v>
      </c>
      <c r="R37" s="6">
        <v>199</v>
      </c>
      <c r="S37" s="6">
        <v>0</v>
      </c>
      <c r="T37" s="6">
        <v>6.3596000000000004</v>
      </c>
      <c r="U37" s="6">
        <v>93259.15</v>
      </c>
      <c r="V37" s="6">
        <v>14664.31</v>
      </c>
      <c r="W37" s="6">
        <v>0</v>
      </c>
      <c r="X37" s="32"/>
      <c r="Y37" s="6">
        <v>0</v>
      </c>
      <c r="Z37" t="s">
        <v>153</v>
      </c>
      <c r="AA37">
        <v>2868165</v>
      </c>
      <c r="AB37" t="s">
        <v>729</v>
      </c>
      <c r="AC37" t="s">
        <v>134</v>
      </c>
      <c r="AD37" t="s">
        <v>134</v>
      </c>
      <c r="AE37" t="s">
        <v>135</v>
      </c>
      <c r="AF37" t="s">
        <v>135</v>
      </c>
      <c r="AG37" s="6">
        <v>0</v>
      </c>
      <c r="AH37" t="s">
        <v>136</v>
      </c>
      <c r="AI37" t="s">
        <v>83</v>
      </c>
      <c r="AJ37" t="s">
        <v>137</v>
      </c>
      <c r="AK37" t="s">
        <v>730</v>
      </c>
      <c r="AL37" t="s">
        <v>730</v>
      </c>
      <c r="AM37" t="s">
        <v>153</v>
      </c>
      <c r="AN37" t="s">
        <v>138</v>
      </c>
      <c r="AO37">
        <v>620</v>
      </c>
      <c r="AP37" s="6">
        <v>468.63892399999997</v>
      </c>
      <c r="AQ37" s="32"/>
      <c r="AR37" s="6">
        <v>1</v>
      </c>
      <c r="AS37" s="6">
        <v>0</v>
      </c>
      <c r="AT37" s="34">
        <v>765174900</v>
      </c>
      <c r="AU37" s="35">
        <v>1</v>
      </c>
      <c r="AW37" s="6">
        <f t="shared" si="3"/>
        <v>199</v>
      </c>
      <c r="AX37" s="25">
        <f t="shared" si="4"/>
        <v>2.6007125952510986E-7</v>
      </c>
      <c r="AY37" s="25">
        <f t="shared" si="0"/>
        <v>2.6007125952510986E-7</v>
      </c>
      <c r="AZ37" s="25">
        <f t="shared" si="1"/>
        <v>93259.15</v>
      </c>
      <c r="BB37" s="16">
        <f t="shared" si="2"/>
        <v>2.6007125952510984E-5</v>
      </c>
      <c r="BC37" s="16">
        <f t="shared" si="2"/>
        <v>2.6007125952510984E-5</v>
      </c>
    </row>
    <row r="38" spans="1:55">
      <c r="A38" s="32">
        <v>46022</v>
      </c>
      <c r="B38" s="33">
        <v>62003</v>
      </c>
      <c r="C38" t="s">
        <v>200</v>
      </c>
      <c r="D38" t="s">
        <v>1231</v>
      </c>
      <c r="E38" t="s">
        <v>152</v>
      </c>
      <c r="F38">
        <v>0</v>
      </c>
      <c r="G38">
        <v>633068</v>
      </c>
      <c r="H38" s="6">
        <v>2081.5606760000001</v>
      </c>
      <c r="I38" s="6">
        <v>5066518.6900000004</v>
      </c>
      <c r="J38" s="6">
        <v>796672.54072583187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5066518.6900000004</v>
      </c>
      <c r="Q38" s="6">
        <v>796672.54072583187</v>
      </c>
      <c r="R38" s="6">
        <v>2434</v>
      </c>
      <c r="S38" s="6">
        <v>0</v>
      </c>
      <c r="T38" s="6">
        <v>6.3596000000000004</v>
      </c>
      <c r="U38" s="6">
        <v>5066518.6900000004</v>
      </c>
      <c r="V38" s="6">
        <v>796672.54</v>
      </c>
      <c r="W38" s="6">
        <v>0</v>
      </c>
      <c r="X38" s="32"/>
      <c r="Y38" s="6">
        <v>0</v>
      </c>
      <c r="Z38" t="s">
        <v>153</v>
      </c>
      <c r="AA38">
        <v>2023607</v>
      </c>
      <c r="AB38" t="s">
        <v>1231</v>
      </c>
      <c r="AC38" t="s">
        <v>134</v>
      </c>
      <c r="AD38" t="s">
        <v>134</v>
      </c>
      <c r="AE38" t="s">
        <v>135</v>
      </c>
      <c r="AF38" t="s">
        <v>135</v>
      </c>
      <c r="AG38" s="6">
        <v>0</v>
      </c>
      <c r="AH38" t="s">
        <v>136</v>
      </c>
      <c r="AI38" t="s">
        <v>83</v>
      </c>
      <c r="AJ38" t="s">
        <v>137</v>
      </c>
      <c r="AK38" t="s">
        <v>31</v>
      </c>
      <c r="AL38" t="s">
        <v>31</v>
      </c>
      <c r="AM38" t="s">
        <v>153</v>
      </c>
      <c r="AN38" t="s">
        <v>143</v>
      </c>
      <c r="AO38">
        <v>620</v>
      </c>
      <c r="AP38" s="6">
        <v>2081.5606760000001</v>
      </c>
      <c r="AQ38" s="32"/>
      <c r="AR38" s="6">
        <v>1</v>
      </c>
      <c r="AS38" s="6">
        <v>0</v>
      </c>
      <c r="AT38" s="34">
        <v>538361851</v>
      </c>
      <c r="AU38" s="35">
        <v>1</v>
      </c>
      <c r="AW38" s="6">
        <f t="shared" si="3"/>
        <v>2434</v>
      </c>
      <c r="AX38" s="25">
        <f t="shared" si="4"/>
        <v>4.5211227271748121E-6</v>
      </c>
      <c r="AY38" s="25">
        <f t="shared" si="0"/>
        <v>4.5211227271748121E-6</v>
      </c>
      <c r="AZ38" s="25">
        <f t="shared" si="1"/>
        <v>5066518.6900000004</v>
      </c>
      <c r="BB38" s="16">
        <f t="shared" si="2"/>
        <v>4.521122727174812E-4</v>
      </c>
      <c r="BC38" s="16">
        <f t="shared" si="2"/>
        <v>4.521122727174812E-4</v>
      </c>
    </row>
    <row r="39" spans="1:55">
      <c r="A39" s="32">
        <v>46022</v>
      </c>
      <c r="B39" s="33">
        <v>62003</v>
      </c>
      <c r="C39" t="s">
        <v>1329</v>
      </c>
      <c r="D39" t="s">
        <v>1359</v>
      </c>
      <c r="E39" t="s">
        <v>152</v>
      </c>
      <c r="F39">
        <v>0</v>
      </c>
      <c r="G39">
        <v>633069</v>
      </c>
      <c r="H39" s="6">
        <v>1467.9228720000001</v>
      </c>
      <c r="I39" s="6">
        <v>28593669.620000001</v>
      </c>
      <c r="J39" s="6">
        <v>4496142.779420089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28593669.620000001</v>
      </c>
      <c r="Q39" s="6">
        <v>4496142.779420089</v>
      </c>
      <c r="R39" s="6">
        <v>19479</v>
      </c>
      <c r="S39" s="6">
        <v>0</v>
      </c>
      <c r="T39" s="6">
        <v>6.3596000000000004</v>
      </c>
      <c r="U39" s="6">
        <v>28593669.620000001</v>
      </c>
      <c r="V39" s="6">
        <v>4496142.78</v>
      </c>
      <c r="W39" s="6">
        <v>0</v>
      </c>
      <c r="X39" s="32"/>
      <c r="Y39" s="6">
        <v>0</v>
      </c>
      <c r="Z39" t="s">
        <v>153</v>
      </c>
      <c r="AA39">
        <v>2000019</v>
      </c>
      <c r="AB39" t="s">
        <v>1359</v>
      </c>
      <c r="AC39" t="s">
        <v>134</v>
      </c>
      <c r="AD39" t="s">
        <v>134</v>
      </c>
      <c r="AE39" t="s">
        <v>135</v>
      </c>
      <c r="AF39" t="s">
        <v>135</v>
      </c>
      <c r="AG39" s="6">
        <v>0</v>
      </c>
      <c r="AH39" t="s">
        <v>136</v>
      </c>
      <c r="AI39" t="s">
        <v>83</v>
      </c>
      <c r="AJ39" t="s">
        <v>137</v>
      </c>
      <c r="AK39" t="s">
        <v>1360</v>
      </c>
      <c r="AL39" t="s">
        <v>1360</v>
      </c>
      <c r="AM39" t="s">
        <v>153</v>
      </c>
      <c r="AN39" t="s">
        <v>138</v>
      </c>
      <c r="AO39">
        <v>620</v>
      </c>
      <c r="AP39" s="6">
        <v>1467.9228720000001</v>
      </c>
      <c r="AQ39" s="32"/>
      <c r="AR39" s="6">
        <v>1</v>
      </c>
      <c r="AS39" s="6">
        <v>0</v>
      </c>
      <c r="AT39" s="34">
        <v>11202000000</v>
      </c>
      <c r="AU39" s="35">
        <v>1</v>
      </c>
      <c r="AW39" s="6">
        <f t="shared" si="3"/>
        <v>19479</v>
      </c>
      <c r="AX39" s="25">
        <f t="shared" si="4"/>
        <v>1.7388859132297804E-6</v>
      </c>
      <c r="AY39" s="25">
        <f t="shared" si="0"/>
        <v>1.7388859132297804E-6</v>
      </c>
      <c r="AZ39" s="25">
        <f t="shared" si="1"/>
        <v>28593669.620000001</v>
      </c>
      <c r="BB39" s="16">
        <f t="shared" si="2"/>
        <v>1.7388859132297805E-4</v>
      </c>
      <c r="BC39" s="16">
        <f t="shared" si="2"/>
        <v>1.7388859132297805E-4</v>
      </c>
    </row>
    <row r="40" spans="1:55">
      <c r="A40" s="32">
        <v>46022</v>
      </c>
      <c r="B40" s="33">
        <v>62003</v>
      </c>
      <c r="C40" t="s">
        <v>1330</v>
      </c>
      <c r="D40" t="s">
        <v>1361</v>
      </c>
      <c r="E40" t="s">
        <v>152</v>
      </c>
      <c r="F40">
        <v>0</v>
      </c>
      <c r="G40">
        <v>633389</v>
      </c>
      <c r="H40" s="6">
        <v>1531.70966</v>
      </c>
      <c r="I40" s="6">
        <v>4999500.33</v>
      </c>
      <c r="J40" s="6">
        <v>786134.39996226178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4999500.33</v>
      </c>
      <c r="Q40" s="6">
        <v>786134.39996226178</v>
      </c>
      <c r="R40" s="6">
        <v>3264</v>
      </c>
      <c r="S40" s="6">
        <v>0</v>
      </c>
      <c r="T40" s="6">
        <v>6.3596000000000004</v>
      </c>
      <c r="U40" s="6">
        <v>4999500.33</v>
      </c>
      <c r="V40" s="6">
        <v>786134.4</v>
      </c>
      <c r="W40" s="6">
        <v>0</v>
      </c>
      <c r="X40" s="32"/>
      <c r="Y40" s="6">
        <v>0</v>
      </c>
      <c r="Z40" t="s">
        <v>153</v>
      </c>
      <c r="AA40">
        <v>2331430</v>
      </c>
      <c r="AB40" t="s">
        <v>1361</v>
      </c>
      <c r="AC40" t="s">
        <v>134</v>
      </c>
      <c r="AD40" t="s">
        <v>134</v>
      </c>
      <c r="AE40" t="s">
        <v>135</v>
      </c>
      <c r="AF40" t="s">
        <v>135</v>
      </c>
      <c r="AG40" s="6">
        <v>0</v>
      </c>
      <c r="AH40" t="s">
        <v>136</v>
      </c>
      <c r="AI40" t="s">
        <v>83</v>
      </c>
      <c r="AJ40" t="s">
        <v>137</v>
      </c>
      <c r="AK40" t="s">
        <v>1362</v>
      </c>
      <c r="AL40" t="s">
        <v>1362</v>
      </c>
      <c r="AM40" t="s">
        <v>153</v>
      </c>
      <c r="AN40" t="s">
        <v>212</v>
      </c>
      <c r="AO40">
        <v>620</v>
      </c>
      <c r="AP40" s="6">
        <v>1531.70966</v>
      </c>
      <c r="AQ40" s="32"/>
      <c r="AR40" s="6">
        <v>1</v>
      </c>
      <c r="AS40" s="6">
        <v>0</v>
      </c>
      <c r="AT40" s="34">
        <v>53672292</v>
      </c>
      <c r="AU40" s="35">
        <v>1</v>
      </c>
      <c r="AW40" s="6">
        <f t="shared" si="3"/>
        <v>3264</v>
      </c>
      <c r="AX40" s="25">
        <f t="shared" si="4"/>
        <v>6.0813501312744384E-5</v>
      </c>
      <c r="AY40" s="25">
        <f t="shared" si="0"/>
        <v>6.0813501312744384E-5</v>
      </c>
      <c r="AZ40" s="25">
        <f t="shared" si="1"/>
        <v>4999500.33</v>
      </c>
      <c r="BB40" s="16">
        <f t="shared" si="2"/>
        <v>6.0813501312744385E-3</v>
      </c>
      <c r="BC40" s="16">
        <f t="shared" si="2"/>
        <v>6.0813501312744385E-3</v>
      </c>
    </row>
    <row r="41" spans="1:55">
      <c r="A41" s="32">
        <v>46022</v>
      </c>
      <c r="B41" s="33">
        <v>62003</v>
      </c>
      <c r="C41" t="s">
        <v>281</v>
      </c>
      <c r="D41" t="s">
        <v>464</v>
      </c>
      <c r="E41" t="s">
        <v>152</v>
      </c>
      <c r="F41">
        <v>0</v>
      </c>
      <c r="G41">
        <v>633390</v>
      </c>
      <c r="H41" s="6">
        <v>554.87510000000009</v>
      </c>
      <c r="I41" s="6">
        <v>7725526.0199999996</v>
      </c>
      <c r="J41" s="6">
        <v>1214781.7504245548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7725526.0199999996</v>
      </c>
      <c r="Q41" s="6">
        <v>1214781.7504245548</v>
      </c>
      <c r="R41" s="6">
        <v>13923</v>
      </c>
      <c r="S41" s="6">
        <v>0</v>
      </c>
      <c r="T41" s="6">
        <v>6.3596000000000004</v>
      </c>
      <c r="U41" s="6">
        <v>7725526.0199999996</v>
      </c>
      <c r="V41" s="6">
        <v>1214781.75</v>
      </c>
      <c r="W41" s="6">
        <v>0</v>
      </c>
      <c r="X41" s="32"/>
      <c r="Y41" s="6">
        <v>0</v>
      </c>
      <c r="Z41" t="s">
        <v>153</v>
      </c>
      <c r="AA41">
        <v>2507457</v>
      </c>
      <c r="AB41" t="s">
        <v>464</v>
      </c>
      <c r="AC41" t="s">
        <v>134</v>
      </c>
      <c r="AD41" t="s">
        <v>134</v>
      </c>
      <c r="AE41" t="s">
        <v>135</v>
      </c>
      <c r="AF41" t="s">
        <v>135</v>
      </c>
      <c r="AG41" s="6">
        <v>0</v>
      </c>
      <c r="AH41" t="s">
        <v>136</v>
      </c>
      <c r="AI41" t="s">
        <v>83</v>
      </c>
      <c r="AJ41" t="s">
        <v>137</v>
      </c>
      <c r="AK41" t="s">
        <v>313</v>
      </c>
      <c r="AL41" t="s">
        <v>313</v>
      </c>
      <c r="AM41" t="s">
        <v>153</v>
      </c>
      <c r="AN41" t="s">
        <v>138</v>
      </c>
      <c r="AO41">
        <v>620</v>
      </c>
      <c r="AP41" s="6">
        <v>554.87510000000009</v>
      </c>
      <c r="AQ41" s="32"/>
      <c r="AR41" s="6">
        <v>1</v>
      </c>
      <c r="AS41" s="6">
        <v>0</v>
      </c>
      <c r="AT41" s="34">
        <v>154827272</v>
      </c>
      <c r="AU41" s="35">
        <v>1</v>
      </c>
      <c r="AW41" s="6">
        <f t="shared" si="3"/>
        <v>13923</v>
      </c>
      <c r="AX41" s="25">
        <f t="shared" si="4"/>
        <v>8.9926017685049693E-5</v>
      </c>
      <c r="AY41" s="25">
        <f t="shared" si="0"/>
        <v>8.9926017685049693E-5</v>
      </c>
      <c r="AZ41" s="25">
        <f t="shared" si="1"/>
        <v>7725526.0199999996</v>
      </c>
      <c r="BB41" s="16">
        <f t="shared" si="2"/>
        <v>8.9926017685049691E-3</v>
      </c>
      <c r="BC41" s="16">
        <f t="shared" si="2"/>
        <v>8.9926017685049691E-3</v>
      </c>
    </row>
    <row r="42" spans="1:55">
      <c r="A42" s="32">
        <v>46022</v>
      </c>
      <c r="B42" s="33">
        <v>62003</v>
      </c>
      <c r="C42" t="s">
        <v>344</v>
      </c>
      <c r="D42" t="s">
        <v>492</v>
      </c>
      <c r="E42" t="s">
        <v>152</v>
      </c>
      <c r="F42">
        <v>0</v>
      </c>
      <c r="G42">
        <v>633082</v>
      </c>
      <c r="H42" s="6">
        <v>502.53559200000001</v>
      </c>
      <c r="I42" s="6">
        <v>5192197.74</v>
      </c>
      <c r="J42" s="6">
        <v>816434.64054343035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5192197.74</v>
      </c>
      <c r="Q42" s="6">
        <v>816434.64054343035</v>
      </c>
      <c r="R42" s="6">
        <v>10332</v>
      </c>
      <c r="S42" s="6">
        <v>0</v>
      </c>
      <c r="T42" s="6">
        <v>6.3596000000000004</v>
      </c>
      <c r="U42" s="6">
        <v>5192197.74</v>
      </c>
      <c r="V42" s="6">
        <v>816434.64</v>
      </c>
      <c r="W42" s="6">
        <v>0</v>
      </c>
      <c r="X42" s="32"/>
      <c r="Y42" s="6">
        <v>0</v>
      </c>
      <c r="Z42" t="s">
        <v>153</v>
      </c>
      <c r="AA42">
        <v>2209106</v>
      </c>
      <c r="AB42" t="s">
        <v>492</v>
      </c>
      <c r="AC42" t="s">
        <v>134</v>
      </c>
      <c r="AD42" t="s">
        <v>134</v>
      </c>
      <c r="AE42" t="s">
        <v>135</v>
      </c>
      <c r="AF42" t="s">
        <v>135</v>
      </c>
      <c r="AG42" s="6">
        <v>0</v>
      </c>
      <c r="AH42" t="s">
        <v>136</v>
      </c>
      <c r="AI42" t="s">
        <v>83</v>
      </c>
      <c r="AJ42" t="s">
        <v>137</v>
      </c>
      <c r="AK42" t="s">
        <v>356</v>
      </c>
      <c r="AL42" t="s">
        <v>356</v>
      </c>
      <c r="AM42" t="s">
        <v>153</v>
      </c>
      <c r="AN42" t="s">
        <v>138</v>
      </c>
      <c r="AO42">
        <v>620</v>
      </c>
      <c r="AP42" s="6">
        <v>502.53559200000001</v>
      </c>
      <c r="AQ42" s="32"/>
      <c r="AR42" s="6">
        <v>1</v>
      </c>
      <c r="AS42" s="6">
        <v>0</v>
      </c>
      <c r="AT42" s="34">
        <v>1465706360</v>
      </c>
      <c r="AU42" s="35">
        <v>1</v>
      </c>
      <c r="AW42" s="6">
        <f t="shared" si="3"/>
        <v>10332</v>
      </c>
      <c r="AX42" s="25">
        <f t="shared" si="4"/>
        <v>7.0491609247025439E-6</v>
      </c>
      <c r="AY42" s="25">
        <f t="shared" si="0"/>
        <v>7.0491609247025439E-6</v>
      </c>
      <c r="AZ42" s="25">
        <f t="shared" si="1"/>
        <v>5192197.74</v>
      </c>
      <c r="BB42" s="16">
        <f t="shared" si="2"/>
        <v>7.0491609247025442E-4</v>
      </c>
      <c r="BC42" s="16">
        <f t="shared" si="2"/>
        <v>7.0491609247025442E-4</v>
      </c>
    </row>
    <row r="43" spans="1:55">
      <c r="A43" s="32">
        <v>46022</v>
      </c>
      <c r="B43" s="33">
        <v>62003</v>
      </c>
      <c r="C43" t="s">
        <v>191</v>
      </c>
      <c r="D43" t="s">
        <v>192</v>
      </c>
      <c r="E43" t="s">
        <v>152</v>
      </c>
      <c r="F43">
        <v>0</v>
      </c>
      <c r="G43">
        <v>633085</v>
      </c>
      <c r="H43" s="6">
        <v>504.69785600000006</v>
      </c>
      <c r="I43" s="6">
        <v>4774946.42</v>
      </c>
      <c r="J43" s="6">
        <v>750824.96068935131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4774946.42</v>
      </c>
      <c r="Q43" s="6">
        <v>750824.96068935131</v>
      </c>
      <c r="R43" s="6">
        <v>9461</v>
      </c>
      <c r="S43" s="6">
        <v>0</v>
      </c>
      <c r="T43" s="6">
        <v>6.3596000000000004</v>
      </c>
      <c r="U43" s="6">
        <v>4774946.42</v>
      </c>
      <c r="V43" s="6">
        <v>750824.95999999996</v>
      </c>
      <c r="W43" s="6">
        <v>0</v>
      </c>
      <c r="X43" s="32"/>
      <c r="Y43" s="6">
        <v>0</v>
      </c>
      <c r="Z43" t="s">
        <v>153</v>
      </c>
      <c r="AA43">
        <v>2577609</v>
      </c>
      <c r="AB43" t="s">
        <v>192</v>
      </c>
      <c r="AC43" t="s">
        <v>134</v>
      </c>
      <c r="AD43" t="s">
        <v>134</v>
      </c>
      <c r="AE43" t="s">
        <v>135</v>
      </c>
      <c r="AF43" t="s">
        <v>135</v>
      </c>
      <c r="AG43" s="6">
        <v>0</v>
      </c>
      <c r="AH43" t="s">
        <v>136</v>
      </c>
      <c r="AI43" t="s">
        <v>83</v>
      </c>
      <c r="AJ43" t="s">
        <v>137</v>
      </c>
      <c r="AK43" t="s">
        <v>193</v>
      </c>
      <c r="AL43" t="s">
        <v>193</v>
      </c>
      <c r="AM43" t="s">
        <v>153</v>
      </c>
      <c r="AN43" t="s">
        <v>725</v>
      </c>
      <c r="AO43">
        <v>620</v>
      </c>
      <c r="AP43" s="6">
        <v>504.69785600000006</v>
      </c>
      <c r="AQ43" s="32"/>
      <c r="AR43" s="6">
        <v>1</v>
      </c>
      <c r="AS43" s="6">
        <v>0</v>
      </c>
      <c r="AT43" s="34">
        <v>1786000000</v>
      </c>
      <c r="AU43" s="35">
        <v>1</v>
      </c>
      <c r="AW43" s="6">
        <f t="shared" si="3"/>
        <v>9461</v>
      </c>
      <c r="AX43" s="25">
        <f t="shared" si="4"/>
        <v>5.2973124300111983E-6</v>
      </c>
      <c r="AY43" s="25">
        <f t="shared" si="0"/>
        <v>5.2973124300111983E-6</v>
      </c>
      <c r="AZ43" s="25">
        <f t="shared" si="1"/>
        <v>4774946.42</v>
      </c>
      <c r="BB43" s="16">
        <f t="shared" si="2"/>
        <v>5.2973124300111985E-4</v>
      </c>
      <c r="BC43" s="16">
        <f t="shared" si="2"/>
        <v>5.2973124300111985E-4</v>
      </c>
    </row>
    <row r="44" spans="1:55">
      <c r="A44" s="32">
        <v>46022</v>
      </c>
      <c r="B44" s="33">
        <v>62003</v>
      </c>
      <c r="C44" t="s">
        <v>521</v>
      </c>
      <c r="D44" t="s">
        <v>1363</v>
      </c>
      <c r="E44" t="s">
        <v>152</v>
      </c>
      <c r="F44">
        <v>0</v>
      </c>
      <c r="G44">
        <v>633231</v>
      </c>
      <c r="H44" s="6">
        <v>255.21074800000005</v>
      </c>
      <c r="I44" s="6">
        <v>5191497.04</v>
      </c>
      <c r="J44" s="6">
        <v>816324.46065790299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5191497.04</v>
      </c>
      <c r="Q44" s="6">
        <v>816324.46065790299</v>
      </c>
      <c r="R44" s="6">
        <v>20342</v>
      </c>
      <c r="S44" s="6">
        <v>0</v>
      </c>
      <c r="T44" s="6">
        <v>6.3596000000000004</v>
      </c>
      <c r="U44" s="6">
        <v>5191497.04</v>
      </c>
      <c r="V44" s="6">
        <v>816324.46</v>
      </c>
      <c r="W44" s="6">
        <v>0</v>
      </c>
      <c r="X44" s="32"/>
      <c r="Y44" s="6">
        <v>0</v>
      </c>
      <c r="Z44" t="s">
        <v>153</v>
      </c>
      <c r="AA44">
        <v>2332262</v>
      </c>
      <c r="AB44" t="s">
        <v>1363</v>
      </c>
      <c r="AC44" t="s">
        <v>134</v>
      </c>
      <c r="AD44" t="s">
        <v>134</v>
      </c>
      <c r="AE44" t="s">
        <v>135</v>
      </c>
      <c r="AF44" t="s">
        <v>135</v>
      </c>
      <c r="AG44" s="6">
        <v>0</v>
      </c>
      <c r="AH44" t="s">
        <v>136</v>
      </c>
      <c r="AI44" t="s">
        <v>83</v>
      </c>
      <c r="AJ44" t="s">
        <v>137</v>
      </c>
      <c r="AK44" t="s">
        <v>40</v>
      </c>
      <c r="AL44" t="s">
        <v>40</v>
      </c>
      <c r="AM44" t="s">
        <v>153</v>
      </c>
      <c r="AN44" t="s">
        <v>725</v>
      </c>
      <c r="AO44">
        <v>620</v>
      </c>
      <c r="AP44" s="6">
        <v>255.21074800000005</v>
      </c>
      <c r="AQ44" s="32"/>
      <c r="AR44" s="6">
        <v>1</v>
      </c>
      <c r="AS44" s="6">
        <v>0</v>
      </c>
      <c r="AT44" s="34">
        <v>1148035721</v>
      </c>
      <c r="AU44" s="35">
        <v>1</v>
      </c>
      <c r="AW44" s="6">
        <f t="shared" si="3"/>
        <v>20342</v>
      </c>
      <c r="AX44" s="25">
        <f t="shared" si="4"/>
        <v>1.7718960854529021E-5</v>
      </c>
      <c r="AY44" s="25">
        <f t="shared" si="0"/>
        <v>1.7718960854529021E-5</v>
      </c>
      <c r="AZ44" s="25">
        <f t="shared" si="1"/>
        <v>5191497.04</v>
      </c>
      <c r="BB44" s="16">
        <f t="shared" si="2"/>
        <v>1.7718960854529022E-3</v>
      </c>
      <c r="BC44" s="16">
        <f t="shared" si="2"/>
        <v>1.7718960854529022E-3</v>
      </c>
    </row>
    <row r="45" spans="1:55">
      <c r="A45" s="32">
        <v>46022</v>
      </c>
      <c r="B45" s="33">
        <v>62003</v>
      </c>
      <c r="C45" t="s">
        <v>197</v>
      </c>
      <c r="D45" t="s">
        <v>198</v>
      </c>
      <c r="E45" t="s">
        <v>152</v>
      </c>
      <c r="F45">
        <v>0</v>
      </c>
      <c r="G45">
        <v>633355</v>
      </c>
      <c r="H45" s="6">
        <v>976.8981560000002</v>
      </c>
      <c r="I45" s="6">
        <v>10009298.51</v>
      </c>
      <c r="J45" s="6">
        <v>1573888.060569847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10009298.51</v>
      </c>
      <c r="Q45" s="6">
        <v>1573888.060569847</v>
      </c>
      <c r="R45" s="6">
        <v>10246</v>
      </c>
      <c r="S45" s="6">
        <v>0</v>
      </c>
      <c r="T45" s="6">
        <v>6.3596000000000004</v>
      </c>
      <c r="U45" s="6">
        <v>10009298.51</v>
      </c>
      <c r="V45" s="6">
        <v>1573888.06</v>
      </c>
      <c r="W45" s="6">
        <v>0</v>
      </c>
      <c r="X45" s="32"/>
      <c r="Y45" s="6">
        <v>0</v>
      </c>
      <c r="Z45" t="s">
        <v>153</v>
      </c>
      <c r="AA45">
        <v>2989301</v>
      </c>
      <c r="AB45" t="s">
        <v>198</v>
      </c>
      <c r="AC45" t="s">
        <v>134</v>
      </c>
      <c r="AD45" t="s">
        <v>134</v>
      </c>
      <c r="AE45" t="s">
        <v>135</v>
      </c>
      <c r="AF45" t="s">
        <v>135</v>
      </c>
      <c r="AG45" s="6">
        <v>0</v>
      </c>
      <c r="AH45" t="s">
        <v>136</v>
      </c>
      <c r="AI45" t="s">
        <v>83</v>
      </c>
      <c r="AJ45" t="s">
        <v>137</v>
      </c>
      <c r="AK45" t="s">
        <v>73</v>
      </c>
      <c r="AL45" t="s">
        <v>73</v>
      </c>
      <c r="AM45" t="s">
        <v>153</v>
      </c>
      <c r="AN45" t="s">
        <v>725</v>
      </c>
      <c r="AO45">
        <v>620</v>
      </c>
      <c r="AP45" s="6">
        <v>976.8981560000002</v>
      </c>
      <c r="AQ45" s="32"/>
      <c r="AR45" s="6">
        <v>1</v>
      </c>
      <c r="AS45" s="6">
        <v>0</v>
      </c>
      <c r="AT45" s="34">
        <v>1110467095</v>
      </c>
      <c r="AU45" s="35">
        <v>1</v>
      </c>
      <c r="AW45" s="6">
        <f t="shared" si="3"/>
        <v>10246</v>
      </c>
      <c r="AX45" s="25">
        <f t="shared" si="4"/>
        <v>9.2267479569036673E-6</v>
      </c>
      <c r="AY45" s="25">
        <f t="shared" si="0"/>
        <v>9.2267479569036673E-6</v>
      </c>
      <c r="AZ45" s="25">
        <f t="shared" si="1"/>
        <v>10009298.51</v>
      </c>
      <c r="BB45" s="16">
        <f t="shared" si="2"/>
        <v>9.2267479569036674E-4</v>
      </c>
      <c r="BC45" s="16">
        <f t="shared" si="2"/>
        <v>9.2267479569036674E-4</v>
      </c>
    </row>
    <row r="46" spans="1:55">
      <c r="A46" s="32">
        <v>46022</v>
      </c>
      <c r="B46" s="33">
        <v>62003</v>
      </c>
      <c r="C46" t="s">
        <v>1331</v>
      </c>
      <c r="D46" t="s">
        <v>1364</v>
      </c>
      <c r="E46" t="s">
        <v>152</v>
      </c>
      <c r="F46">
        <v>0</v>
      </c>
      <c r="G46">
        <v>633356</v>
      </c>
      <c r="H46" s="6">
        <v>3685.0702200000001</v>
      </c>
      <c r="I46" s="6">
        <v>3545037.55</v>
      </c>
      <c r="J46" s="6">
        <v>557430.89974212204</v>
      </c>
      <c r="K46" s="6">
        <v>0</v>
      </c>
      <c r="L46" s="6">
        <v>0</v>
      </c>
      <c r="M46" s="6">
        <v>2630.7121360000001</v>
      </c>
      <c r="N46" s="6">
        <v>0</v>
      </c>
      <c r="O46" s="6">
        <v>0</v>
      </c>
      <c r="P46" s="6">
        <v>3547668.2621359997</v>
      </c>
      <c r="Q46" s="6">
        <v>557844.55974212207</v>
      </c>
      <c r="R46" s="6">
        <v>962</v>
      </c>
      <c r="S46" s="6">
        <v>0</v>
      </c>
      <c r="T46" s="6">
        <v>6.3596000000000004</v>
      </c>
      <c r="U46" s="6">
        <v>3545037.55</v>
      </c>
      <c r="V46" s="6">
        <v>557430.9</v>
      </c>
      <c r="W46" s="6">
        <v>0</v>
      </c>
      <c r="X46" s="32"/>
      <c r="Y46" s="6">
        <v>0</v>
      </c>
      <c r="Z46" t="s">
        <v>153</v>
      </c>
      <c r="AA46">
        <v>2886907</v>
      </c>
      <c r="AB46" t="s">
        <v>1364</v>
      </c>
      <c r="AC46" t="s">
        <v>134</v>
      </c>
      <c r="AD46" t="s">
        <v>134</v>
      </c>
      <c r="AE46" t="s">
        <v>135</v>
      </c>
      <c r="AF46" t="s">
        <v>135</v>
      </c>
      <c r="AG46" s="6">
        <v>0</v>
      </c>
      <c r="AH46" t="s">
        <v>136</v>
      </c>
      <c r="AI46" t="s">
        <v>83</v>
      </c>
      <c r="AJ46" t="s">
        <v>137</v>
      </c>
      <c r="AK46" t="s">
        <v>1365</v>
      </c>
      <c r="AL46" t="s">
        <v>1365</v>
      </c>
      <c r="AM46" t="s">
        <v>153</v>
      </c>
      <c r="AN46" t="s">
        <v>138</v>
      </c>
      <c r="AO46">
        <v>620</v>
      </c>
      <c r="AP46" s="6">
        <v>3685.0702200000001</v>
      </c>
      <c r="AQ46" s="32"/>
      <c r="AR46" s="6">
        <v>1</v>
      </c>
      <c r="AS46" s="6">
        <v>0</v>
      </c>
      <c r="AT46" s="34">
        <v>444366652</v>
      </c>
      <c r="AU46" s="35">
        <v>1</v>
      </c>
      <c r="AW46" s="6">
        <f t="shared" si="3"/>
        <v>962</v>
      </c>
      <c r="AX46" s="25">
        <f t="shared" si="4"/>
        <v>2.1648789252529239E-6</v>
      </c>
      <c r="AY46" s="25">
        <f t="shared" si="0"/>
        <v>2.1648789252529239E-6</v>
      </c>
      <c r="AZ46" s="25">
        <f t="shared" si="1"/>
        <v>3545037.55</v>
      </c>
      <c r="BB46" s="16">
        <f t="shared" si="2"/>
        <v>2.164878925252924E-4</v>
      </c>
      <c r="BC46" s="16">
        <f t="shared" si="2"/>
        <v>2.164878925252924E-4</v>
      </c>
    </row>
    <row r="47" spans="1:55">
      <c r="A47" s="32">
        <v>46022</v>
      </c>
      <c r="B47" s="33">
        <v>62003</v>
      </c>
      <c r="C47" t="s">
        <v>1320</v>
      </c>
      <c r="D47" t="s">
        <v>1366</v>
      </c>
      <c r="E47" t="s">
        <v>152</v>
      </c>
      <c r="F47">
        <v>0</v>
      </c>
      <c r="G47">
        <v>633358</v>
      </c>
      <c r="H47" s="6">
        <v>1844.6655760000001</v>
      </c>
      <c r="I47" s="6">
        <v>4556323.97</v>
      </c>
      <c r="J47" s="6">
        <v>716448.19957230007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4556323.97</v>
      </c>
      <c r="Q47" s="6">
        <v>716448.19957230007</v>
      </c>
      <c r="R47" s="6">
        <v>2470</v>
      </c>
      <c r="S47" s="6">
        <v>0</v>
      </c>
      <c r="T47" s="6">
        <v>6.3596000000000004</v>
      </c>
      <c r="U47" s="6">
        <v>4556323.97</v>
      </c>
      <c r="V47" s="6">
        <v>716448.2</v>
      </c>
      <c r="W47" s="6">
        <v>0</v>
      </c>
      <c r="X47" s="32"/>
      <c r="Y47" s="6">
        <v>0</v>
      </c>
      <c r="Z47" t="s">
        <v>153</v>
      </c>
      <c r="AA47">
        <v>2769503</v>
      </c>
      <c r="AB47" t="s">
        <v>1366</v>
      </c>
      <c r="AC47" t="s">
        <v>134</v>
      </c>
      <c r="AD47" t="s">
        <v>134</v>
      </c>
      <c r="AE47" t="s">
        <v>135</v>
      </c>
      <c r="AF47" t="s">
        <v>135</v>
      </c>
      <c r="AG47" s="6">
        <v>0</v>
      </c>
      <c r="AH47" t="s">
        <v>136</v>
      </c>
      <c r="AI47" t="s">
        <v>83</v>
      </c>
      <c r="AJ47" t="s">
        <v>137</v>
      </c>
      <c r="AK47" t="s">
        <v>1321</v>
      </c>
      <c r="AL47" t="s">
        <v>1321</v>
      </c>
      <c r="AM47" t="s">
        <v>153</v>
      </c>
      <c r="AN47" t="s">
        <v>212</v>
      </c>
      <c r="AO47">
        <v>620</v>
      </c>
      <c r="AP47" s="6">
        <v>1844.6655760000001</v>
      </c>
      <c r="AQ47" s="32"/>
      <c r="AR47" s="6">
        <v>1</v>
      </c>
      <c r="AS47" s="6">
        <v>0</v>
      </c>
      <c r="AT47" s="34">
        <v>793100000</v>
      </c>
      <c r="AU47" s="35">
        <v>1</v>
      </c>
      <c r="AW47" s="6">
        <f t="shared" si="3"/>
        <v>2470</v>
      </c>
      <c r="AX47" s="25">
        <f t="shared" si="4"/>
        <v>3.1143613667885513E-6</v>
      </c>
      <c r="AY47" s="25">
        <f t="shared" si="0"/>
        <v>3.1143613667885513E-6</v>
      </c>
      <c r="AZ47" s="25">
        <f t="shared" si="1"/>
        <v>4556323.97</v>
      </c>
      <c r="BB47" s="16">
        <f t="shared" si="2"/>
        <v>3.1143613667885514E-4</v>
      </c>
      <c r="BC47" s="16">
        <f t="shared" si="2"/>
        <v>3.1143613667885514E-4</v>
      </c>
    </row>
    <row r="48" spans="1:55">
      <c r="A48" s="32">
        <v>46022</v>
      </c>
      <c r="B48" s="33">
        <v>62003</v>
      </c>
      <c r="C48" t="s">
        <v>465</v>
      </c>
      <c r="D48" t="s">
        <v>466</v>
      </c>
      <c r="E48" t="s">
        <v>152</v>
      </c>
      <c r="F48">
        <v>0</v>
      </c>
      <c r="G48">
        <v>633099</v>
      </c>
      <c r="H48" s="6">
        <v>444.59963599999998</v>
      </c>
      <c r="I48" s="6">
        <v>36287333.090000004</v>
      </c>
      <c r="J48" s="6">
        <v>5705914.3798352098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36287333.090000004</v>
      </c>
      <c r="Q48" s="6">
        <v>5705914.3798352098</v>
      </c>
      <c r="R48" s="6">
        <v>81618</v>
      </c>
      <c r="S48" s="6">
        <v>0</v>
      </c>
      <c r="T48" s="6">
        <v>6.3596000000000004</v>
      </c>
      <c r="U48" s="6">
        <v>36287333.090000004</v>
      </c>
      <c r="V48" s="6">
        <v>5705914.3799999999</v>
      </c>
      <c r="W48" s="6">
        <v>0</v>
      </c>
      <c r="X48" s="32"/>
      <c r="Y48" s="6">
        <v>0</v>
      </c>
      <c r="Z48" t="s">
        <v>153</v>
      </c>
      <c r="AA48">
        <v>2206657</v>
      </c>
      <c r="AB48" t="s">
        <v>466</v>
      </c>
      <c r="AC48" t="s">
        <v>134</v>
      </c>
      <c r="AD48" t="s">
        <v>134</v>
      </c>
      <c r="AE48" t="s">
        <v>135</v>
      </c>
      <c r="AF48" t="s">
        <v>135</v>
      </c>
      <c r="AG48" s="6">
        <v>0</v>
      </c>
      <c r="AH48" t="s">
        <v>136</v>
      </c>
      <c r="AI48" t="s">
        <v>83</v>
      </c>
      <c r="AJ48" t="s">
        <v>137</v>
      </c>
      <c r="AK48" t="s">
        <v>467</v>
      </c>
      <c r="AL48" t="s">
        <v>467</v>
      </c>
      <c r="AM48" t="s">
        <v>153</v>
      </c>
      <c r="AN48" t="s">
        <v>138</v>
      </c>
      <c r="AO48">
        <v>620</v>
      </c>
      <c r="AP48" s="6">
        <v>444.59963599999998</v>
      </c>
      <c r="AQ48" s="32"/>
      <c r="AR48" s="6">
        <v>1</v>
      </c>
      <c r="AS48" s="6">
        <v>0</v>
      </c>
      <c r="AT48" s="34">
        <v>7040000000</v>
      </c>
      <c r="AU48" s="35">
        <v>1</v>
      </c>
      <c r="AW48" s="6">
        <f t="shared" si="3"/>
        <v>81618</v>
      </c>
      <c r="AX48" s="25">
        <f t="shared" si="4"/>
        <v>1.1593465909090909E-5</v>
      </c>
      <c r="AY48" s="25">
        <f t="shared" si="0"/>
        <v>1.1593465909090909E-5</v>
      </c>
      <c r="AZ48" s="25">
        <f t="shared" si="1"/>
        <v>36287333.090000004</v>
      </c>
      <c r="BB48" s="16">
        <f t="shared" si="2"/>
        <v>1.1593465909090909E-3</v>
      </c>
      <c r="BC48" s="16">
        <f t="shared" si="2"/>
        <v>1.1593465909090909E-3</v>
      </c>
    </row>
    <row r="49" spans="1:55">
      <c r="A49" s="32">
        <v>46022</v>
      </c>
      <c r="B49" s="33">
        <v>62003</v>
      </c>
      <c r="C49" t="s">
        <v>1189</v>
      </c>
      <c r="D49" t="s">
        <v>1213</v>
      </c>
      <c r="E49" t="s">
        <v>152</v>
      </c>
      <c r="F49">
        <v>0</v>
      </c>
      <c r="G49">
        <v>633311</v>
      </c>
      <c r="H49" s="6">
        <v>713.41992800000003</v>
      </c>
      <c r="I49" s="6">
        <v>37016506.380000003</v>
      </c>
      <c r="J49" s="6">
        <v>5820571.4793383237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37016506.380000003</v>
      </c>
      <c r="Q49" s="6">
        <v>5820571.4793383237</v>
      </c>
      <c r="R49" s="6">
        <v>51886</v>
      </c>
      <c r="S49" s="6">
        <v>0</v>
      </c>
      <c r="T49" s="6">
        <v>6.3596000000000004</v>
      </c>
      <c r="U49" s="6">
        <v>37016506.380000003</v>
      </c>
      <c r="V49" s="6">
        <v>5820571.4800000004</v>
      </c>
      <c r="W49" s="6">
        <v>0</v>
      </c>
      <c r="X49" s="32"/>
      <c r="Y49" s="6">
        <v>0</v>
      </c>
      <c r="Z49" t="s">
        <v>153</v>
      </c>
      <c r="AA49">
        <v>2674458</v>
      </c>
      <c r="AB49" t="s">
        <v>1213</v>
      </c>
      <c r="AC49" t="s">
        <v>134</v>
      </c>
      <c r="AD49" t="s">
        <v>134</v>
      </c>
      <c r="AE49" t="s">
        <v>135</v>
      </c>
      <c r="AF49" t="s">
        <v>135</v>
      </c>
      <c r="AG49" s="6">
        <v>0</v>
      </c>
      <c r="AH49" t="s">
        <v>136</v>
      </c>
      <c r="AI49" t="s">
        <v>83</v>
      </c>
      <c r="AJ49" t="s">
        <v>137</v>
      </c>
      <c r="AK49" t="s">
        <v>1190</v>
      </c>
      <c r="AL49" t="s">
        <v>1190</v>
      </c>
      <c r="AM49" t="s">
        <v>153</v>
      </c>
      <c r="AN49" t="s">
        <v>143</v>
      </c>
      <c r="AO49">
        <v>620</v>
      </c>
      <c r="AP49" s="6">
        <v>713.41992800000003</v>
      </c>
      <c r="AQ49" s="32"/>
      <c r="AR49" s="6">
        <v>1</v>
      </c>
      <c r="AS49" s="6">
        <v>0</v>
      </c>
      <c r="AT49" s="34">
        <v>358967450</v>
      </c>
      <c r="AU49" s="35">
        <v>1</v>
      </c>
      <c r="AW49" s="6">
        <f t="shared" si="3"/>
        <v>51886</v>
      </c>
      <c r="AX49" s="25">
        <f t="shared" si="4"/>
        <v>1.4454235335265077E-4</v>
      </c>
      <c r="AY49" s="25">
        <f t="shared" si="0"/>
        <v>1.4454235335265077E-4</v>
      </c>
      <c r="AZ49" s="25">
        <f t="shared" si="1"/>
        <v>37016506.380000003</v>
      </c>
      <c r="BB49" s="16">
        <f t="shared" si="2"/>
        <v>1.4454235335265077E-2</v>
      </c>
      <c r="BC49" s="16">
        <f t="shared" si="2"/>
        <v>1.4454235335265077E-2</v>
      </c>
    </row>
    <row r="50" spans="1:55">
      <c r="A50" s="32">
        <v>46022</v>
      </c>
      <c r="B50" s="33">
        <v>62003</v>
      </c>
      <c r="C50" t="s">
        <v>731</v>
      </c>
      <c r="D50" t="s">
        <v>732</v>
      </c>
      <c r="E50" t="s">
        <v>152</v>
      </c>
      <c r="F50">
        <v>0</v>
      </c>
      <c r="G50">
        <v>1619247</v>
      </c>
      <c r="H50" s="6">
        <v>34057.756668000002</v>
      </c>
      <c r="I50" s="6">
        <v>46591011.119999997</v>
      </c>
      <c r="J50" s="6">
        <v>7326091.4397131884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46591011.119999997</v>
      </c>
      <c r="Q50" s="6">
        <v>7326091.4397131884</v>
      </c>
      <c r="R50" s="6">
        <v>1368</v>
      </c>
      <c r="S50" s="6">
        <v>0</v>
      </c>
      <c r="T50" s="6">
        <v>6.3596000000000004</v>
      </c>
      <c r="U50" s="6">
        <v>46591011.119999997</v>
      </c>
      <c r="V50" s="6">
        <v>7326091.4400000004</v>
      </c>
      <c r="W50" s="6">
        <v>0</v>
      </c>
      <c r="X50" s="32"/>
      <c r="Y50" s="6">
        <v>0</v>
      </c>
      <c r="Z50" t="s">
        <v>153</v>
      </c>
      <c r="AA50" t="s">
        <v>733</v>
      </c>
      <c r="AB50" t="s">
        <v>732</v>
      </c>
      <c r="AC50" t="s">
        <v>134</v>
      </c>
      <c r="AD50" t="s">
        <v>134</v>
      </c>
      <c r="AE50" t="s">
        <v>135</v>
      </c>
      <c r="AF50" t="s">
        <v>135</v>
      </c>
      <c r="AG50" s="6">
        <v>0</v>
      </c>
      <c r="AH50" t="s">
        <v>136</v>
      </c>
      <c r="AI50" t="s">
        <v>83</v>
      </c>
      <c r="AJ50" t="s">
        <v>137</v>
      </c>
      <c r="AK50" t="s">
        <v>734</v>
      </c>
      <c r="AL50" t="s">
        <v>734</v>
      </c>
      <c r="AM50" t="s">
        <v>153</v>
      </c>
      <c r="AN50" t="s">
        <v>138</v>
      </c>
      <c r="AO50">
        <v>620</v>
      </c>
      <c r="AP50" s="6">
        <v>34057.756668000002</v>
      </c>
      <c r="AQ50" s="32"/>
      <c r="AR50" s="6">
        <v>1</v>
      </c>
      <c r="AS50" s="6">
        <v>0</v>
      </c>
      <c r="AT50" s="34">
        <v>64514729</v>
      </c>
      <c r="AU50" s="35">
        <v>1</v>
      </c>
      <c r="AW50" s="6">
        <f t="shared" si="3"/>
        <v>1368</v>
      </c>
      <c r="AX50" s="25">
        <f t="shared" si="4"/>
        <v>2.120446014738743E-5</v>
      </c>
      <c r="AY50" s="25">
        <f t="shared" si="0"/>
        <v>2.120446014738743E-5</v>
      </c>
      <c r="AZ50" s="25">
        <f t="shared" si="1"/>
        <v>46591011.119999997</v>
      </c>
      <c r="BB50" s="16">
        <f t="shared" si="2"/>
        <v>2.120446014738743E-3</v>
      </c>
      <c r="BC50" s="16">
        <f t="shared" si="2"/>
        <v>2.120446014738743E-3</v>
      </c>
    </row>
    <row r="51" spans="1:55">
      <c r="A51" s="32">
        <v>46022</v>
      </c>
      <c r="B51" s="33">
        <v>62003</v>
      </c>
      <c r="C51" t="s">
        <v>484</v>
      </c>
      <c r="D51" t="s">
        <v>485</v>
      </c>
      <c r="E51" t="s">
        <v>152</v>
      </c>
      <c r="F51">
        <v>0</v>
      </c>
      <c r="G51">
        <v>633166</v>
      </c>
      <c r="H51" s="6">
        <v>121.53195599999999</v>
      </c>
      <c r="I51" s="6">
        <v>625524.98</v>
      </c>
      <c r="J51" s="6">
        <v>98359.170388074708</v>
      </c>
      <c r="K51" s="6">
        <v>0</v>
      </c>
      <c r="L51" s="6">
        <v>0</v>
      </c>
      <c r="M51" s="6">
        <v>327.32861200000002</v>
      </c>
      <c r="N51" s="6">
        <v>0</v>
      </c>
      <c r="O51" s="6">
        <v>0</v>
      </c>
      <c r="P51" s="6">
        <v>625852.30861199996</v>
      </c>
      <c r="Q51" s="6">
        <v>98410.640388074709</v>
      </c>
      <c r="R51" s="6">
        <v>5147</v>
      </c>
      <c r="S51" s="6">
        <v>0</v>
      </c>
      <c r="T51" s="6">
        <v>6.3596000000000004</v>
      </c>
      <c r="U51" s="6">
        <v>625524.98</v>
      </c>
      <c r="V51" s="6">
        <v>98359.17</v>
      </c>
      <c r="W51" s="6">
        <v>0</v>
      </c>
      <c r="X51" s="32"/>
      <c r="Y51" s="6">
        <v>0</v>
      </c>
      <c r="Z51" t="s">
        <v>153</v>
      </c>
      <c r="AA51">
        <v>2085102</v>
      </c>
      <c r="AB51" t="s">
        <v>485</v>
      </c>
      <c r="AC51" t="s">
        <v>134</v>
      </c>
      <c r="AD51" t="s">
        <v>134</v>
      </c>
      <c r="AE51" t="s">
        <v>135</v>
      </c>
      <c r="AF51" t="s">
        <v>135</v>
      </c>
      <c r="AG51" s="6">
        <v>0</v>
      </c>
      <c r="AH51" t="s">
        <v>136</v>
      </c>
      <c r="AI51" t="s">
        <v>83</v>
      </c>
      <c r="AJ51" t="s">
        <v>137</v>
      </c>
      <c r="AK51" t="s">
        <v>486</v>
      </c>
      <c r="AL51" t="s">
        <v>486</v>
      </c>
      <c r="AM51" t="s">
        <v>153</v>
      </c>
      <c r="AN51" t="s">
        <v>138</v>
      </c>
      <c r="AO51">
        <v>620</v>
      </c>
      <c r="AP51" s="6">
        <v>121.53195599999999</v>
      </c>
      <c r="AQ51" s="32"/>
      <c r="AR51" s="6">
        <v>1</v>
      </c>
      <c r="AS51" s="6">
        <v>0</v>
      </c>
      <c r="AT51" s="34">
        <v>683494944</v>
      </c>
      <c r="AU51" s="35">
        <v>1</v>
      </c>
      <c r="AW51" s="6">
        <f t="shared" si="3"/>
        <v>5147</v>
      </c>
      <c r="AX51" s="25">
        <f t="shared" si="4"/>
        <v>7.5304141532903569E-6</v>
      </c>
      <c r="AY51" s="25">
        <f t="shared" si="0"/>
        <v>7.5304141532903569E-6</v>
      </c>
      <c r="AZ51" s="25">
        <f t="shared" si="1"/>
        <v>625524.98</v>
      </c>
      <c r="BB51" s="16">
        <f t="shared" si="2"/>
        <v>7.5304141532903568E-4</v>
      </c>
      <c r="BC51" s="16">
        <f t="shared" si="2"/>
        <v>7.5304141532903568E-4</v>
      </c>
    </row>
    <row r="52" spans="1:55">
      <c r="A52" s="32">
        <v>46022</v>
      </c>
      <c r="B52" s="33">
        <v>62003</v>
      </c>
      <c r="C52" t="s">
        <v>1214</v>
      </c>
      <c r="D52" t="s">
        <v>1215</v>
      </c>
      <c r="E52" t="s">
        <v>152</v>
      </c>
      <c r="F52">
        <v>0</v>
      </c>
      <c r="G52">
        <v>633169</v>
      </c>
      <c r="H52" s="6">
        <v>1234.207572</v>
      </c>
      <c r="I52" s="6">
        <v>8792494.7400000002</v>
      </c>
      <c r="J52" s="6">
        <v>1382554.6795395936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8792494.7400000002</v>
      </c>
      <c r="Q52" s="6">
        <v>1382554.6795395936</v>
      </c>
      <c r="R52" s="6">
        <v>7124</v>
      </c>
      <c r="S52" s="6">
        <v>0</v>
      </c>
      <c r="T52" s="6">
        <v>6.3596000000000004</v>
      </c>
      <c r="U52" s="6">
        <v>8792494.7400000002</v>
      </c>
      <c r="V52" s="6">
        <v>1382554.68</v>
      </c>
      <c r="W52" s="6">
        <v>0</v>
      </c>
      <c r="X52" s="32"/>
      <c r="Y52" s="6">
        <v>0</v>
      </c>
      <c r="Z52" t="s">
        <v>153</v>
      </c>
      <c r="AA52">
        <v>2087807</v>
      </c>
      <c r="AB52" t="s">
        <v>1215</v>
      </c>
      <c r="AC52" t="s">
        <v>134</v>
      </c>
      <c r="AD52" t="s">
        <v>134</v>
      </c>
      <c r="AE52" t="s">
        <v>135</v>
      </c>
      <c r="AF52" t="s">
        <v>135</v>
      </c>
      <c r="AG52" s="6">
        <v>0</v>
      </c>
      <c r="AH52" t="s">
        <v>136</v>
      </c>
      <c r="AI52" t="s">
        <v>83</v>
      </c>
      <c r="AJ52" t="s">
        <v>137</v>
      </c>
      <c r="AK52" t="s">
        <v>1216</v>
      </c>
      <c r="AL52" t="s">
        <v>1216</v>
      </c>
      <c r="AM52" t="s">
        <v>153</v>
      </c>
      <c r="AN52" t="s">
        <v>138</v>
      </c>
      <c r="AO52">
        <v>620</v>
      </c>
      <c r="AP52" s="6">
        <v>1234.207572</v>
      </c>
      <c r="AQ52" s="32"/>
      <c r="AR52" s="6">
        <v>1</v>
      </c>
      <c r="AS52" s="6">
        <v>0</v>
      </c>
      <c r="AT52" s="34">
        <v>370594418</v>
      </c>
      <c r="AU52" s="35">
        <v>1</v>
      </c>
      <c r="AW52" s="6">
        <f t="shared" si="3"/>
        <v>7124</v>
      </c>
      <c r="AX52" s="25">
        <f t="shared" si="4"/>
        <v>1.9223171353865347E-5</v>
      </c>
      <c r="AY52" s="25">
        <f t="shared" si="0"/>
        <v>1.9223171353865347E-5</v>
      </c>
      <c r="AZ52" s="25">
        <f t="shared" si="1"/>
        <v>8792494.7400000002</v>
      </c>
      <c r="BB52" s="16">
        <f t="shared" si="2"/>
        <v>1.9223171353865347E-3</v>
      </c>
      <c r="BC52" s="16">
        <f t="shared" si="2"/>
        <v>1.9223171353865347E-3</v>
      </c>
    </row>
    <row r="53" spans="1:55">
      <c r="A53" s="32">
        <v>46022</v>
      </c>
      <c r="B53" s="33">
        <v>62003</v>
      </c>
      <c r="C53" t="s">
        <v>388</v>
      </c>
      <c r="D53" t="s">
        <v>214</v>
      </c>
      <c r="E53" t="s">
        <v>152</v>
      </c>
      <c r="F53">
        <v>0</v>
      </c>
      <c r="G53">
        <v>633257</v>
      </c>
      <c r="H53" s="6">
        <v>4212.726232</v>
      </c>
      <c r="I53" s="6">
        <v>48033504.5</v>
      </c>
      <c r="J53" s="6">
        <v>7552912.8404302141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48033504.5</v>
      </c>
      <c r="Q53" s="6">
        <v>7552912.8404302141</v>
      </c>
      <c r="R53" s="6">
        <v>11402</v>
      </c>
      <c r="S53" s="6">
        <v>0</v>
      </c>
      <c r="T53" s="6">
        <v>6.3596000000000004</v>
      </c>
      <c r="U53" s="6">
        <v>48033504.5</v>
      </c>
      <c r="V53" s="6">
        <v>7552912.8399999999</v>
      </c>
      <c r="W53" s="6">
        <v>0</v>
      </c>
      <c r="X53" s="32"/>
      <c r="Y53" s="6">
        <v>0</v>
      </c>
      <c r="Z53" t="s">
        <v>153</v>
      </c>
      <c r="AA53">
        <v>2459020</v>
      </c>
      <c r="AB53" t="s">
        <v>214</v>
      </c>
      <c r="AC53" t="s">
        <v>134</v>
      </c>
      <c r="AD53" t="s">
        <v>134</v>
      </c>
      <c r="AE53" t="s">
        <v>135</v>
      </c>
      <c r="AF53" t="s">
        <v>135</v>
      </c>
      <c r="AG53" s="6">
        <v>0</v>
      </c>
      <c r="AH53" t="s">
        <v>136</v>
      </c>
      <c r="AI53" t="s">
        <v>83</v>
      </c>
      <c r="AJ53" t="s">
        <v>137</v>
      </c>
      <c r="AK53" t="s">
        <v>215</v>
      </c>
      <c r="AL53" t="s">
        <v>215</v>
      </c>
      <c r="AM53" t="s">
        <v>153</v>
      </c>
      <c r="AN53" t="s">
        <v>196</v>
      </c>
      <c r="AO53">
        <v>620</v>
      </c>
      <c r="AP53" s="6">
        <v>4212.726232</v>
      </c>
      <c r="AQ53" s="32"/>
      <c r="AR53" s="6">
        <v>1</v>
      </c>
      <c r="AS53" s="6">
        <v>0</v>
      </c>
      <c r="AT53" s="34">
        <v>278274077</v>
      </c>
      <c r="AU53" s="35">
        <v>1</v>
      </c>
      <c r="AW53" s="6">
        <f t="shared" si="3"/>
        <v>11402</v>
      </c>
      <c r="AX53" s="25">
        <f t="shared" si="4"/>
        <v>4.0973992701447359E-5</v>
      </c>
      <c r="AY53" s="25">
        <f t="shared" si="0"/>
        <v>4.0973992701447359E-5</v>
      </c>
      <c r="AZ53" s="25">
        <f t="shared" si="1"/>
        <v>48033504.5</v>
      </c>
      <c r="BB53" s="16">
        <f t="shared" si="2"/>
        <v>4.0973992701447363E-3</v>
      </c>
      <c r="BC53" s="16">
        <f t="shared" si="2"/>
        <v>4.0973992701447363E-3</v>
      </c>
    </row>
    <row r="54" spans="1:55">
      <c r="A54" s="32">
        <v>46022</v>
      </c>
      <c r="B54" s="33">
        <v>62003</v>
      </c>
      <c r="C54" t="s">
        <v>1314</v>
      </c>
      <c r="D54" t="s">
        <v>1367</v>
      </c>
      <c r="E54" t="s">
        <v>152</v>
      </c>
      <c r="F54">
        <v>0</v>
      </c>
      <c r="G54">
        <v>633118</v>
      </c>
      <c r="H54" s="6">
        <v>1087.8095800000001</v>
      </c>
      <c r="I54" s="6">
        <v>2119053.06</v>
      </c>
      <c r="J54" s="6">
        <v>333205.39971067361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2119053.06</v>
      </c>
      <c r="Q54" s="6">
        <v>333205.39971067361</v>
      </c>
      <c r="R54" s="6">
        <v>1948</v>
      </c>
      <c r="S54" s="6">
        <v>0</v>
      </c>
      <c r="T54" s="6">
        <v>6.3596000000000004</v>
      </c>
      <c r="U54" s="6">
        <v>2119053.06</v>
      </c>
      <c r="V54" s="6">
        <v>333205.40000000002</v>
      </c>
      <c r="W54" s="6">
        <v>0</v>
      </c>
      <c r="X54" s="32"/>
      <c r="Y54" s="6">
        <v>0</v>
      </c>
      <c r="Z54" t="s">
        <v>153</v>
      </c>
      <c r="AA54">
        <v>2714923</v>
      </c>
      <c r="AB54" t="s">
        <v>1367</v>
      </c>
      <c r="AC54" t="s">
        <v>134</v>
      </c>
      <c r="AD54" t="s">
        <v>134</v>
      </c>
      <c r="AE54" t="s">
        <v>135</v>
      </c>
      <c r="AF54" t="s">
        <v>135</v>
      </c>
      <c r="AG54" s="6">
        <v>0</v>
      </c>
      <c r="AH54" t="s">
        <v>136</v>
      </c>
      <c r="AI54" t="s">
        <v>83</v>
      </c>
      <c r="AJ54" t="s">
        <v>137</v>
      </c>
      <c r="AK54" t="s">
        <v>1315</v>
      </c>
      <c r="AL54" t="s">
        <v>1315</v>
      </c>
      <c r="AM54" t="s">
        <v>153</v>
      </c>
      <c r="AN54" t="s">
        <v>138</v>
      </c>
      <c r="AO54">
        <v>620</v>
      </c>
      <c r="AP54" s="6">
        <v>1087.8095800000001</v>
      </c>
      <c r="AQ54" s="32"/>
      <c r="AR54" s="6">
        <v>1</v>
      </c>
      <c r="AS54" s="6">
        <v>0</v>
      </c>
      <c r="AT54" s="34">
        <v>1068988689</v>
      </c>
      <c r="AU54" s="35">
        <v>1</v>
      </c>
      <c r="AW54" s="6">
        <f t="shared" si="3"/>
        <v>1948</v>
      </c>
      <c r="AX54" s="25">
        <f t="shared" si="4"/>
        <v>1.8222830793675499E-6</v>
      </c>
      <c r="AY54" s="25">
        <f t="shared" si="0"/>
        <v>1.8222830793675499E-6</v>
      </c>
      <c r="AZ54" s="25">
        <f t="shared" si="1"/>
        <v>2119053.06</v>
      </c>
      <c r="BB54" s="16">
        <f t="shared" si="2"/>
        <v>1.82228307936755E-4</v>
      </c>
      <c r="BC54" s="16">
        <f t="shared" si="2"/>
        <v>1.82228307936755E-4</v>
      </c>
    </row>
    <row r="55" spans="1:55">
      <c r="A55" s="32">
        <v>46022</v>
      </c>
      <c r="B55" s="33">
        <v>62003</v>
      </c>
      <c r="C55" t="s">
        <v>216</v>
      </c>
      <c r="D55" t="s">
        <v>217</v>
      </c>
      <c r="E55" t="s">
        <v>152</v>
      </c>
      <c r="F55">
        <v>0</v>
      </c>
      <c r="G55">
        <v>633139</v>
      </c>
      <c r="H55" s="6">
        <v>2230.3753160000001</v>
      </c>
      <c r="I55" s="6">
        <v>43048473.969999999</v>
      </c>
      <c r="J55" s="6">
        <v>6769053.7093527885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43048473.969999999</v>
      </c>
      <c r="Q55" s="6">
        <v>6769053.7093527885</v>
      </c>
      <c r="R55" s="6">
        <v>19301</v>
      </c>
      <c r="S55" s="6">
        <v>0</v>
      </c>
      <c r="T55" s="6">
        <v>6.3596000000000004</v>
      </c>
      <c r="U55" s="6">
        <v>43048473.969999999</v>
      </c>
      <c r="V55" s="6">
        <v>6769053.71</v>
      </c>
      <c r="W55" s="6">
        <v>0</v>
      </c>
      <c r="X55" s="32"/>
      <c r="Y55" s="6">
        <v>0</v>
      </c>
      <c r="Z55" t="s">
        <v>153</v>
      </c>
      <c r="AA55" t="s">
        <v>218</v>
      </c>
      <c r="AB55" t="s">
        <v>217</v>
      </c>
      <c r="AC55" t="s">
        <v>134</v>
      </c>
      <c r="AD55" t="s">
        <v>134</v>
      </c>
      <c r="AE55" t="s">
        <v>135</v>
      </c>
      <c r="AF55" t="s">
        <v>135</v>
      </c>
      <c r="AG55" s="6">
        <v>0</v>
      </c>
      <c r="AH55" t="s">
        <v>136</v>
      </c>
      <c r="AI55" t="s">
        <v>83</v>
      </c>
      <c r="AJ55" t="s">
        <v>137</v>
      </c>
      <c r="AK55" t="s">
        <v>219</v>
      </c>
      <c r="AL55" t="s">
        <v>219</v>
      </c>
      <c r="AM55" t="s">
        <v>153</v>
      </c>
      <c r="AN55" t="s">
        <v>212</v>
      </c>
      <c r="AO55">
        <v>620</v>
      </c>
      <c r="AP55" s="6">
        <v>2230.3753160000001</v>
      </c>
      <c r="AQ55" s="32"/>
      <c r="AR55" s="6">
        <v>1</v>
      </c>
      <c r="AS55" s="6">
        <v>0</v>
      </c>
      <c r="AT55" s="34">
        <v>1685772208</v>
      </c>
      <c r="AU55" s="35">
        <v>1</v>
      </c>
      <c r="AW55" s="6">
        <f t="shared" si="3"/>
        <v>19301</v>
      </c>
      <c r="AX55" s="25">
        <f t="shared" si="4"/>
        <v>1.1449352355202666E-5</v>
      </c>
      <c r="AY55" s="25">
        <f t="shared" si="0"/>
        <v>1.1449352355202666E-5</v>
      </c>
      <c r="AZ55" s="25">
        <f t="shared" si="1"/>
        <v>43048473.969999999</v>
      </c>
      <c r="BB55" s="16">
        <f t="shared" si="2"/>
        <v>1.1449352355202666E-3</v>
      </c>
      <c r="BC55" s="16">
        <f t="shared" si="2"/>
        <v>1.1449352355202666E-3</v>
      </c>
    </row>
    <row r="56" spans="1:55">
      <c r="A56" s="32">
        <v>46022</v>
      </c>
      <c r="B56" s="33">
        <v>62003</v>
      </c>
      <c r="C56" t="s">
        <v>201</v>
      </c>
      <c r="D56" t="s">
        <v>1217</v>
      </c>
      <c r="E56" t="s">
        <v>152</v>
      </c>
      <c r="F56">
        <v>0</v>
      </c>
      <c r="G56">
        <v>633140</v>
      </c>
      <c r="H56" s="6">
        <v>259.02650800000004</v>
      </c>
      <c r="I56" s="6">
        <v>2298342.21</v>
      </c>
      <c r="J56" s="6">
        <v>361397.29071010754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2298342.21</v>
      </c>
      <c r="Q56" s="6">
        <v>361397.29071010754</v>
      </c>
      <c r="R56" s="6">
        <v>8873</v>
      </c>
      <c r="S56" s="6">
        <v>0</v>
      </c>
      <c r="T56" s="6">
        <v>6.3596000000000004</v>
      </c>
      <c r="U56" s="6">
        <v>2298342.21</v>
      </c>
      <c r="V56" s="6">
        <v>361397.29</v>
      </c>
      <c r="W56" s="6">
        <v>0</v>
      </c>
      <c r="X56" s="32"/>
      <c r="Y56" s="6">
        <v>0</v>
      </c>
      <c r="Z56" t="s">
        <v>153</v>
      </c>
      <c r="AA56">
        <v>2090571</v>
      </c>
      <c r="AB56" t="s">
        <v>1217</v>
      </c>
      <c r="AC56" t="s">
        <v>134</v>
      </c>
      <c r="AD56" t="s">
        <v>134</v>
      </c>
      <c r="AE56" t="s">
        <v>135</v>
      </c>
      <c r="AF56" t="s">
        <v>135</v>
      </c>
      <c r="AG56" s="6">
        <v>0</v>
      </c>
      <c r="AH56" t="s">
        <v>136</v>
      </c>
      <c r="AI56" t="s">
        <v>83</v>
      </c>
      <c r="AJ56" t="s">
        <v>137</v>
      </c>
      <c r="AK56" t="s">
        <v>75</v>
      </c>
      <c r="AL56" t="s">
        <v>75</v>
      </c>
      <c r="AM56" t="s">
        <v>153</v>
      </c>
      <c r="AN56" t="s">
        <v>202</v>
      </c>
      <c r="AO56">
        <v>620</v>
      </c>
      <c r="AP56" s="6">
        <v>259.02650800000004</v>
      </c>
      <c r="AQ56" s="32"/>
      <c r="AR56" s="6">
        <v>1</v>
      </c>
      <c r="AS56" s="6">
        <v>0</v>
      </c>
      <c r="AT56" s="34">
        <v>4291433646</v>
      </c>
      <c r="AU56" s="35">
        <v>1</v>
      </c>
      <c r="AW56" s="6">
        <f t="shared" si="3"/>
        <v>8873</v>
      </c>
      <c r="AX56" s="25">
        <f t="shared" si="4"/>
        <v>2.0676074086035162E-6</v>
      </c>
      <c r="AY56" s="25">
        <f t="shared" si="0"/>
        <v>2.0676074086035162E-6</v>
      </c>
      <c r="AZ56" s="25">
        <f t="shared" si="1"/>
        <v>2298342.21</v>
      </c>
      <c r="BB56" s="16">
        <f t="shared" si="2"/>
        <v>2.0676074086035162E-4</v>
      </c>
      <c r="BC56" s="16">
        <f t="shared" si="2"/>
        <v>2.0676074086035162E-4</v>
      </c>
    </row>
    <row r="57" spans="1:55">
      <c r="A57" s="32">
        <v>46022</v>
      </c>
      <c r="B57" s="33">
        <v>62003</v>
      </c>
      <c r="C57" t="s">
        <v>1232</v>
      </c>
      <c r="D57" t="s">
        <v>1233</v>
      </c>
      <c r="E57" t="s">
        <v>152</v>
      </c>
      <c r="F57">
        <v>0</v>
      </c>
      <c r="G57">
        <v>633282</v>
      </c>
      <c r="H57" s="6">
        <v>5216.7162840000001</v>
      </c>
      <c r="I57" s="6">
        <v>36730899.359999999</v>
      </c>
      <c r="J57" s="6">
        <v>5775661.8906849483</v>
      </c>
      <c r="K57" s="6">
        <v>0</v>
      </c>
      <c r="L57" s="6">
        <v>0</v>
      </c>
      <c r="M57" s="6">
        <v>36717.913752</v>
      </c>
      <c r="N57" s="6">
        <v>0</v>
      </c>
      <c r="O57" s="6">
        <v>0</v>
      </c>
      <c r="P57" s="6">
        <v>36767617.273751996</v>
      </c>
      <c r="Q57" s="6">
        <v>5781435.5106849484</v>
      </c>
      <c r="R57" s="6">
        <v>7041</v>
      </c>
      <c r="S57" s="6">
        <v>0</v>
      </c>
      <c r="T57" s="6">
        <v>6.3596000000000004</v>
      </c>
      <c r="U57" s="6">
        <v>36730899.359999999</v>
      </c>
      <c r="V57" s="6">
        <v>5775661.8899999997</v>
      </c>
      <c r="W57" s="6">
        <v>0</v>
      </c>
      <c r="X57" s="32"/>
      <c r="Y57" s="6">
        <v>0</v>
      </c>
      <c r="Z57" t="s">
        <v>153</v>
      </c>
      <c r="AA57">
        <v>2378534</v>
      </c>
      <c r="AB57" t="s">
        <v>1233</v>
      </c>
      <c r="AC57" t="s">
        <v>134</v>
      </c>
      <c r="AD57" t="s">
        <v>134</v>
      </c>
      <c r="AE57" t="s">
        <v>135</v>
      </c>
      <c r="AF57" t="s">
        <v>135</v>
      </c>
      <c r="AG57" s="6">
        <v>0</v>
      </c>
      <c r="AH57" t="s">
        <v>136</v>
      </c>
      <c r="AI57" t="s">
        <v>83</v>
      </c>
      <c r="AJ57" t="s">
        <v>137</v>
      </c>
      <c r="AK57" t="s">
        <v>1368</v>
      </c>
      <c r="AL57" t="s">
        <v>1368</v>
      </c>
      <c r="AM57" t="s">
        <v>153</v>
      </c>
      <c r="AN57" t="s">
        <v>138</v>
      </c>
      <c r="AO57">
        <v>620</v>
      </c>
      <c r="AP57" s="6">
        <v>5216.7162840000001</v>
      </c>
      <c r="AQ57" s="32"/>
      <c r="AR57" s="6">
        <v>1</v>
      </c>
      <c r="AS57" s="6">
        <v>0</v>
      </c>
      <c r="AT57" s="34">
        <v>123426650</v>
      </c>
      <c r="AU57" s="35">
        <v>1</v>
      </c>
      <c r="AW57" s="6">
        <f t="shared" si="3"/>
        <v>7041</v>
      </c>
      <c r="AX57" s="25">
        <f t="shared" si="4"/>
        <v>5.7046026931784991E-5</v>
      </c>
      <c r="AY57" s="25">
        <f t="shared" si="0"/>
        <v>5.7046026931784991E-5</v>
      </c>
      <c r="AZ57" s="25">
        <f t="shared" si="1"/>
        <v>36730899.359999999</v>
      </c>
      <c r="BB57" s="16">
        <f t="shared" si="2"/>
        <v>5.7046026931784994E-3</v>
      </c>
      <c r="BC57" s="16">
        <f t="shared" si="2"/>
        <v>5.7046026931784994E-3</v>
      </c>
    </row>
    <row r="58" spans="1:55">
      <c r="A58" s="32">
        <v>46022</v>
      </c>
      <c r="B58" s="33">
        <v>62003</v>
      </c>
      <c r="C58" t="s">
        <v>1234</v>
      </c>
      <c r="D58" t="s">
        <v>1235</v>
      </c>
      <c r="E58" t="s">
        <v>152</v>
      </c>
      <c r="F58">
        <v>0</v>
      </c>
      <c r="G58">
        <v>1158019</v>
      </c>
      <c r="H58" s="6">
        <v>3323.4633640000002</v>
      </c>
      <c r="I58" s="6">
        <v>12104053.57</v>
      </c>
      <c r="J58" s="6">
        <v>1903272.7797345745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12104053.57</v>
      </c>
      <c r="Q58" s="6">
        <v>1903272.7797345745</v>
      </c>
      <c r="R58" s="6">
        <v>3642</v>
      </c>
      <c r="S58" s="6">
        <v>0</v>
      </c>
      <c r="T58" s="6">
        <v>6.3596000000000004</v>
      </c>
      <c r="U58" s="6">
        <v>12104053.57</v>
      </c>
      <c r="V58" s="6">
        <v>1903272.78</v>
      </c>
      <c r="W58" s="6">
        <v>0</v>
      </c>
      <c r="X58" s="32"/>
      <c r="Y58" s="6">
        <v>0</v>
      </c>
      <c r="Z58" t="s">
        <v>153</v>
      </c>
      <c r="AA58" t="s">
        <v>1369</v>
      </c>
      <c r="AB58" t="s">
        <v>1235</v>
      </c>
      <c r="AC58" t="s">
        <v>134</v>
      </c>
      <c r="AD58" t="s">
        <v>134</v>
      </c>
      <c r="AE58" t="s">
        <v>135</v>
      </c>
      <c r="AF58" t="s">
        <v>135</v>
      </c>
      <c r="AG58" s="6">
        <v>0</v>
      </c>
      <c r="AH58" t="s">
        <v>136</v>
      </c>
      <c r="AI58" t="s">
        <v>83</v>
      </c>
      <c r="AJ58" t="s">
        <v>137</v>
      </c>
      <c r="AK58" t="s">
        <v>1370</v>
      </c>
      <c r="AL58" t="s">
        <v>1370</v>
      </c>
      <c r="AM58" t="s">
        <v>153</v>
      </c>
      <c r="AN58" t="s">
        <v>138</v>
      </c>
      <c r="AO58">
        <v>620</v>
      </c>
      <c r="AP58" s="6">
        <v>3323.4633640000002</v>
      </c>
      <c r="AQ58" s="32"/>
      <c r="AR58" s="6">
        <v>1</v>
      </c>
      <c r="AS58" s="6">
        <v>0</v>
      </c>
      <c r="AT58" s="34">
        <v>415000000</v>
      </c>
      <c r="AU58" s="35">
        <v>1</v>
      </c>
      <c r="AW58" s="6">
        <f t="shared" si="3"/>
        <v>3642</v>
      </c>
      <c r="AX58" s="25">
        <f t="shared" si="4"/>
        <v>8.7759036144578305E-6</v>
      </c>
      <c r="AY58" s="25">
        <f t="shared" si="0"/>
        <v>8.7759036144578305E-6</v>
      </c>
      <c r="AZ58" s="25">
        <f t="shared" si="1"/>
        <v>12104053.57</v>
      </c>
      <c r="BB58" s="16">
        <f t="shared" si="2"/>
        <v>8.7759036144578306E-4</v>
      </c>
      <c r="BC58" s="16">
        <f t="shared" si="2"/>
        <v>8.7759036144578306E-4</v>
      </c>
    </row>
    <row r="59" spans="1:55">
      <c r="A59" s="32">
        <v>46022</v>
      </c>
      <c r="B59" s="33">
        <v>62003</v>
      </c>
      <c r="C59" t="s">
        <v>391</v>
      </c>
      <c r="D59" t="s">
        <v>494</v>
      </c>
      <c r="E59" t="s">
        <v>152</v>
      </c>
      <c r="F59">
        <v>0</v>
      </c>
      <c r="G59">
        <v>633287</v>
      </c>
      <c r="H59" s="6">
        <v>1179.8329920000001</v>
      </c>
      <c r="I59" s="6">
        <v>36030919.740000002</v>
      </c>
      <c r="J59" s="6">
        <v>5665595.2795773316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36030919.740000002</v>
      </c>
      <c r="Q59" s="6">
        <v>5665595.2795773316</v>
      </c>
      <c r="R59" s="6">
        <v>30539</v>
      </c>
      <c r="S59" s="6">
        <v>0</v>
      </c>
      <c r="T59" s="6">
        <v>6.3596000000000004</v>
      </c>
      <c r="U59" s="6">
        <v>36030919.740000002</v>
      </c>
      <c r="V59" s="6">
        <v>5665595.2800000003</v>
      </c>
      <c r="W59" s="6">
        <v>0</v>
      </c>
      <c r="X59" s="32"/>
      <c r="Y59" s="6">
        <v>0</v>
      </c>
      <c r="Z59" t="s">
        <v>153</v>
      </c>
      <c r="AA59">
        <v>2567741</v>
      </c>
      <c r="AB59" t="s">
        <v>494</v>
      </c>
      <c r="AC59" t="s">
        <v>134</v>
      </c>
      <c r="AD59" t="s">
        <v>134</v>
      </c>
      <c r="AE59" t="s">
        <v>135</v>
      </c>
      <c r="AF59" t="s">
        <v>135</v>
      </c>
      <c r="AG59" s="6">
        <v>0</v>
      </c>
      <c r="AH59" t="s">
        <v>136</v>
      </c>
      <c r="AI59" t="s">
        <v>83</v>
      </c>
      <c r="AJ59" t="s">
        <v>137</v>
      </c>
      <c r="AK59" t="s">
        <v>434</v>
      </c>
      <c r="AL59" t="s">
        <v>434</v>
      </c>
      <c r="AM59" t="s">
        <v>153</v>
      </c>
      <c r="AN59" t="s">
        <v>212</v>
      </c>
      <c r="AO59">
        <v>620</v>
      </c>
      <c r="AP59" s="6">
        <v>1179.8329920000001</v>
      </c>
      <c r="AQ59" s="32"/>
      <c r="AR59" s="6">
        <v>1</v>
      </c>
      <c r="AS59" s="6">
        <v>0</v>
      </c>
      <c r="AT59" s="34">
        <v>560641640</v>
      </c>
      <c r="AU59" s="35">
        <v>1</v>
      </c>
      <c r="AW59" s="6">
        <f t="shared" si="3"/>
        <v>30539</v>
      </c>
      <c r="AX59" s="25">
        <f t="shared" si="4"/>
        <v>5.4471515886690111E-5</v>
      </c>
      <c r="AY59" s="25">
        <f t="shared" si="0"/>
        <v>5.4471515886690111E-5</v>
      </c>
      <c r="AZ59" s="25">
        <f t="shared" si="1"/>
        <v>36030919.740000002</v>
      </c>
      <c r="BB59" s="16">
        <f t="shared" si="2"/>
        <v>5.447151588669011E-3</v>
      </c>
      <c r="BC59" s="16">
        <f t="shared" si="2"/>
        <v>5.447151588669011E-3</v>
      </c>
    </row>
    <row r="60" spans="1:55">
      <c r="A60" s="32">
        <v>46022</v>
      </c>
      <c r="B60" s="33">
        <v>62003</v>
      </c>
      <c r="C60" t="s">
        <v>735</v>
      </c>
      <c r="D60" t="s">
        <v>736</v>
      </c>
      <c r="E60" t="s">
        <v>152</v>
      </c>
      <c r="F60">
        <v>0</v>
      </c>
      <c r="G60">
        <v>633147</v>
      </c>
      <c r="H60" s="6">
        <v>2225.7964040000002</v>
      </c>
      <c r="I60" s="6">
        <v>29433931.649999999</v>
      </c>
      <c r="J60" s="6">
        <v>4628267.7605509777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29433931.649999999</v>
      </c>
      <c r="Q60" s="6">
        <v>4628267.7605509777</v>
      </c>
      <c r="R60" s="6">
        <v>13224</v>
      </c>
      <c r="S60" s="6">
        <v>0</v>
      </c>
      <c r="T60" s="6">
        <v>6.3596000000000004</v>
      </c>
      <c r="U60" s="6">
        <v>29433931.649999999</v>
      </c>
      <c r="V60" s="6">
        <v>4628267.76</v>
      </c>
      <c r="W60" s="6">
        <v>0</v>
      </c>
      <c r="X60" s="32"/>
      <c r="Y60" s="6">
        <v>0</v>
      </c>
      <c r="Z60" t="s">
        <v>153</v>
      </c>
      <c r="AA60">
        <v>2008154</v>
      </c>
      <c r="AB60" t="s">
        <v>736</v>
      </c>
      <c r="AC60" t="s">
        <v>134</v>
      </c>
      <c r="AD60" t="s">
        <v>134</v>
      </c>
      <c r="AE60" t="s">
        <v>135</v>
      </c>
      <c r="AF60" t="s">
        <v>135</v>
      </c>
      <c r="AG60" s="6">
        <v>0</v>
      </c>
      <c r="AH60" t="s">
        <v>136</v>
      </c>
      <c r="AI60" t="s">
        <v>83</v>
      </c>
      <c r="AJ60" t="s">
        <v>137</v>
      </c>
      <c r="AK60" t="s">
        <v>737</v>
      </c>
      <c r="AL60" t="s">
        <v>737</v>
      </c>
      <c r="AM60" t="s">
        <v>153</v>
      </c>
      <c r="AN60" t="s">
        <v>196</v>
      </c>
      <c r="AO60">
        <v>620</v>
      </c>
      <c r="AP60" s="6">
        <v>2225.7964040000002</v>
      </c>
      <c r="AQ60" s="32"/>
      <c r="AR60" s="6">
        <v>1</v>
      </c>
      <c r="AS60" s="6">
        <v>0</v>
      </c>
      <c r="AT60" s="34">
        <v>599600000</v>
      </c>
      <c r="AU60" s="35">
        <v>1</v>
      </c>
      <c r="AW60" s="6">
        <f t="shared" si="3"/>
        <v>13224</v>
      </c>
      <c r="AX60" s="25">
        <f t="shared" si="4"/>
        <v>2.2054703135423616E-5</v>
      </c>
      <c r="AY60" s="25">
        <f t="shared" si="0"/>
        <v>2.2054703135423616E-5</v>
      </c>
      <c r="AZ60" s="25">
        <f t="shared" si="1"/>
        <v>29433931.649999999</v>
      </c>
      <c r="BB60" s="16">
        <f t="shared" si="2"/>
        <v>2.2054703135423615E-3</v>
      </c>
      <c r="BC60" s="16">
        <f t="shared" si="2"/>
        <v>2.2054703135423615E-3</v>
      </c>
    </row>
    <row r="61" spans="1:55">
      <c r="A61" s="32">
        <v>46022</v>
      </c>
      <c r="B61" s="33">
        <v>62003</v>
      </c>
      <c r="C61" t="s">
        <v>204</v>
      </c>
      <c r="D61" t="s">
        <v>205</v>
      </c>
      <c r="E61" t="s">
        <v>152</v>
      </c>
      <c r="F61">
        <v>0</v>
      </c>
      <c r="G61">
        <v>633150</v>
      </c>
      <c r="H61" s="6">
        <v>1635.8799080000001</v>
      </c>
      <c r="I61" s="6">
        <v>42768444.310000002</v>
      </c>
      <c r="J61" s="6">
        <v>6725021.1192527832</v>
      </c>
      <c r="K61" s="6">
        <v>0</v>
      </c>
      <c r="L61" s="6">
        <v>0</v>
      </c>
      <c r="M61" s="6">
        <v>282651.15008000011</v>
      </c>
      <c r="N61" s="6">
        <v>0</v>
      </c>
      <c r="O61" s="6">
        <v>0</v>
      </c>
      <c r="P61" s="6">
        <v>43051095.460080005</v>
      </c>
      <c r="Q61" s="6">
        <v>6769465.9192527831</v>
      </c>
      <c r="R61" s="6">
        <v>26144</v>
      </c>
      <c r="S61" s="6">
        <v>0</v>
      </c>
      <c r="T61" s="6">
        <v>6.3596000000000004</v>
      </c>
      <c r="U61" s="6">
        <v>42768444.310000002</v>
      </c>
      <c r="V61" s="6">
        <v>6725021.1200000001</v>
      </c>
      <c r="W61" s="6">
        <v>0</v>
      </c>
      <c r="X61" s="32"/>
      <c r="Y61" s="6">
        <v>0</v>
      </c>
      <c r="Z61" t="s">
        <v>153</v>
      </c>
      <c r="AA61">
        <v>2065308</v>
      </c>
      <c r="AB61" t="s">
        <v>205</v>
      </c>
      <c r="AC61" t="s">
        <v>134</v>
      </c>
      <c r="AD61" t="s">
        <v>134</v>
      </c>
      <c r="AE61" t="s">
        <v>135</v>
      </c>
      <c r="AF61" t="s">
        <v>135</v>
      </c>
      <c r="AG61" s="6">
        <v>0</v>
      </c>
      <c r="AH61" t="s">
        <v>136</v>
      </c>
      <c r="AI61" t="s">
        <v>83</v>
      </c>
      <c r="AJ61" t="s">
        <v>137</v>
      </c>
      <c r="AK61" t="s">
        <v>206</v>
      </c>
      <c r="AL61" t="s">
        <v>206</v>
      </c>
      <c r="AM61" t="s">
        <v>153</v>
      </c>
      <c r="AN61" t="s">
        <v>138</v>
      </c>
      <c r="AO61">
        <v>620</v>
      </c>
      <c r="AP61" s="6">
        <v>1635.8799080000001</v>
      </c>
      <c r="AQ61" s="32"/>
      <c r="AR61" s="6">
        <v>1</v>
      </c>
      <c r="AS61" s="6">
        <v>0</v>
      </c>
      <c r="AT61" s="34">
        <v>638700000</v>
      </c>
      <c r="AU61" s="35">
        <v>1</v>
      </c>
      <c r="AW61" s="6">
        <f t="shared" si="3"/>
        <v>26144</v>
      </c>
      <c r="AX61" s="25">
        <f t="shared" si="4"/>
        <v>4.0933145451698763E-5</v>
      </c>
      <c r="AY61" s="25">
        <f t="shared" si="0"/>
        <v>4.0933145451698763E-5</v>
      </c>
      <c r="AZ61" s="25">
        <f t="shared" si="1"/>
        <v>42768444.310000002</v>
      </c>
      <c r="BB61" s="16">
        <f t="shared" si="2"/>
        <v>4.0933145451698761E-3</v>
      </c>
      <c r="BC61" s="16">
        <f t="shared" si="2"/>
        <v>4.0933145451698761E-3</v>
      </c>
    </row>
    <row r="62" spans="1:55">
      <c r="A62" s="32">
        <v>46022</v>
      </c>
      <c r="B62" s="33">
        <v>62003</v>
      </c>
      <c r="C62" t="s">
        <v>738</v>
      </c>
      <c r="D62" t="s">
        <v>739</v>
      </c>
      <c r="E62" t="s">
        <v>152</v>
      </c>
      <c r="F62">
        <v>0</v>
      </c>
      <c r="G62">
        <v>633298</v>
      </c>
      <c r="H62" s="6">
        <v>510.54868800000003</v>
      </c>
      <c r="I62" s="6">
        <v>4657225.13</v>
      </c>
      <c r="J62" s="6">
        <v>732314.15969557827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4657225.13</v>
      </c>
      <c r="Q62" s="6">
        <v>732314.15969557827</v>
      </c>
      <c r="R62" s="6">
        <v>9122</v>
      </c>
      <c r="S62" s="6">
        <v>0</v>
      </c>
      <c r="T62" s="6">
        <v>6.3596000000000004</v>
      </c>
      <c r="U62" s="6">
        <v>4657225.13</v>
      </c>
      <c r="V62" s="6">
        <v>732314.16</v>
      </c>
      <c r="W62" s="6">
        <v>0</v>
      </c>
      <c r="X62" s="32"/>
      <c r="Y62" s="6">
        <v>0</v>
      </c>
      <c r="Z62" t="s">
        <v>153</v>
      </c>
      <c r="AA62">
        <v>2328915</v>
      </c>
      <c r="AB62" t="s">
        <v>739</v>
      </c>
      <c r="AC62" t="s">
        <v>134</v>
      </c>
      <c r="AD62" t="s">
        <v>134</v>
      </c>
      <c r="AE62" t="s">
        <v>135</v>
      </c>
      <c r="AF62" t="s">
        <v>135</v>
      </c>
      <c r="AG62" s="6">
        <v>0</v>
      </c>
      <c r="AH62" t="s">
        <v>136</v>
      </c>
      <c r="AI62" t="s">
        <v>83</v>
      </c>
      <c r="AJ62" t="s">
        <v>137</v>
      </c>
      <c r="AK62" t="s">
        <v>740</v>
      </c>
      <c r="AL62" t="s">
        <v>740</v>
      </c>
      <c r="AM62" t="s">
        <v>153</v>
      </c>
      <c r="AN62" t="s">
        <v>722</v>
      </c>
      <c r="AO62">
        <v>620</v>
      </c>
      <c r="AP62" s="6">
        <v>510.54868800000003</v>
      </c>
      <c r="AQ62" s="32"/>
      <c r="AR62" s="6">
        <v>1</v>
      </c>
      <c r="AS62" s="6">
        <v>0</v>
      </c>
      <c r="AT62" s="34">
        <v>2083000000</v>
      </c>
      <c r="AU62" s="35">
        <v>1</v>
      </c>
      <c r="AW62" s="6">
        <f t="shared" si="3"/>
        <v>9122</v>
      </c>
      <c r="AX62" s="25">
        <f t="shared" si="4"/>
        <v>4.3792606817090739E-6</v>
      </c>
      <c r="AY62" s="25">
        <f t="shared" si="0"/>
        <v>4.3792606817090739E-6</v>
      </c>
      <c r="AZ62" s="25">
        <f t="shared" si="1"/>
        <v>4657225.13</v>
      </c>
      <c r="BB62" s="16">
        <f t="shared" si="2"/>
        <v>4.3792606817090739E-4</v>
      </c>
      <c r="BC62" s="16">
        <f t="shared" si="2"/>
        <v>4.3792606817090739E-4</v>
      </c>
    </row>
    <row r="63" spans="1:55">
      <c r="A63" s="32">
        <v>46022</v>
      </c>
      <c r="B63" s="33">
        <v>62003</v>
      </c>
      <c r="C63" t="s">
        <v>1033</v>
      </c>
      <c r="D63" t="s">
        <v>1371</v>
      </c>
      <c r="E63" t="s">
        <v>152</v>
      </c>
      <c r="F63">
        <v>0</v>
      </c>
      <c r="G63">
        <v>633483</v>
      </c>
      <c r="H63" s="6">
        <v>2969.042856</v>
      </c>
      <c r="I63" s="6">
        <v>6944591.2400000002</v>
      </c>
      <c r="J63" s="6">
        <v>1091985.5399710673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6944591.2400000002</v>
      </c>
      <c r="Q63" s="6">
        <v>1091985.5399710673</v>
      </c>
      <c r="R63" s="6">
        <v>2339</v>
      </c>
      <c r="S63" s="6">
        <v>0</v>
      </c>
      <c r="T63" s="6">
        <v>6.3596000000000004</v>
      </c>
      <c r="U63" s="6">
        <v>6944591.2400000002</v>
      </c>
      <c r="V63" s="6">
        <v>1091985.54</v>
      </c>
      <c r="W63" s="6">
        <v>0</v>
      </c>
      <c r="X63" s="32"/>
      <c r="Y63" s="6">
        <v>0</v>
      </c>
      <c r="Z63" t="s">
        <v>153</v>
      </c>
      <c r="AA63" t="s">
        <v>1372</v>
      </c>
      <c r="AB63" t="s">
        <v>1371</v>
      </c>
      <c r="AC63" t="s">
        <v>134</v>
      </c>
      <c r="AD63" t="s">
        <v>134</v>
      </c>
      <c r="AE63" t="s">
        <v>135</v>
      </c>
      <c r="AF63" t="s">
        <v>135</v>
      </c>
      <c r="AG63" s="6">
        <v>0</v>
      </c>
      <c r="AH63" t="s">
        <v>136</v>
      </c>
      <c r="AI63" t="s">
        <v>83</v>
      </c>
      <c r="AJ63" t="s">
        <v>137</v>
      </c>
      <c r="AK63" t="s">
        <v>829</v>
      </c>
      <c r="AL63" t="s">
        <v>829</v>
      </c>
      <c r="AM63" t="s">
        <v>153</v>
      </c>
      <c r="AN63" t="s">
        <v>727</v>
      </c>
      <c r="AO63">
        <v>620</v>
      </c>
      <c r="AP63" s="6">
        <v>2969.042856</v>
      </c>
      <c r="AQ63" s="32"/>
      <c r="AR63" s="6">
        <v>1</v>
      </c>
      <c r="AS63" s="6">
        <v>0</v>
      </c>
      <c r="AT63" s="34">
        <v>228193900</v>
      </c>
      <c r="AU63" s="35">
        <v>1</v>
      </c>
      <c r="AW63" s="6">
        <f t="shared" si="3"/>
        <v>2339</v>
      </c>
      <c r="AX63" s="25">
        <f t="shared" si="4"/>
        <v>1.025005488753205E-5</v>
      </c>
      <c r="AY63" s="25">
        <f t="shared" si="0"/>
        <v>1.025005488753205E-5</v>
      </c>
      <c r="AZ63" s="25">
        <f t="shared" si="1"/>
        <v>6944591.2400000002</v>
      </c>
      <c r="BB63" s="16">
        <f t="shared" si="2"/>
        <v>1.0250054887532051E-3</v>
      </c>
      <c r="BC63" s="16">
        <f t="shared" si="2"/>
        <v>1.0250054887532051E-3</v>
      </c>
    </row>
    <row r="64" spans="1:55">
      <c r="A64" s="32">
        <v>46022</v>
      </c>
      <c r="B64" s="33">
        <v>62003</v>
      </c>
      <c r="C64" t="s">
        <v>347</v>
      </c>
      <c r="D64" t="s">
        <v>493</v>
      </c>
      <c r="E64" t="s">
        <v>152</v>
      </c>
      <c r="F64">
        <v>0</v>
      </c>
      <c r="G64">
        <v>633104</v>
      </c>
      <c r="H64" s="6">
        <v>1943.6845479999999</v>
      </c>
      <c r="I64" s="6">
        <v>27129948.920000002</v>
      </c>
      <c r="J64" s="6">
        <v>4265983.5398452729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27129948.920000002</v>
      </c>
      <c r="Q64" s="6">
        <v>4265983.5398452729</v>
      </c>
      <c r="R64" s="6">
        <v>13958</v>
      </c>
      <c r="S64" s="6">
        <v>0</v>
      </c>
      <c r="T64" s="6">
        <v>6.3596000000000004</v>
      </c>
      <c r="U64" s="6">
        <v>27129948.920000002</v>
      </c>
      <c r="V64" s="6">
        <v>4265983.54</v>
      </c>
      <c r="W64" s="6">
        <v>0</v>
      </c>
      <c r="X64" s="32"/>
      <c r="Y64" s="6">
        <v>0</v>
      </c>
      <c r="Z64" t="s">
        <v>153</v>
      </c>
      <c r="AA64">
        <v>2550707</v>
      </c>
      <c r="AB64" t="s">
        <v>493</v>
      </c>
      <c r="AC64" t="s">
        <v>134</v>
      </c>
      <c r="AD64" t="s">
        <v>134</v>
      </c>
      <c r="AE64" t="s">
        <v>135</v>
      </c>
      <c r="AF64" t="s">
        <v>135</v>
      </c>
      <c r="AG64" s="6">
        <v>0</v>
      </c>
      <c r="AH64" t="s">
        <v>136</v>
      </c>
      <c r="AI64" t="s">
        <v>83</v>
      </c>
      <c r="AJ64" t="s">
        <v>137</v>
      </c>
      <c r="AK64" t="s">
        <v>358</v>
      </c>
      <c r="AL64" t="s">
        <v>358</v>
      </c>
      <c r="AM64" t="s">
        <v>153</v>
      </c>
      <c r="AN64" t="s">
        <v>138</v>
      </c>
      <c r="AO64">
        <v>620</v>
      </c>
      <c r="AP64" s="6">
        <v>1943.6845479999999</v>
      </c>
      <c r="AQ64" s="32"/>
      <c r="AR64" s="6">
        <v>1</v>
      </c>
      <c r="AS64" s="6">
        <v>0</v>
      </c>
      <c r="AT64" s="34">
        <v>1660600000</v>
      </c>
      <c r="AU64" s="35">
        <v>1</v>
      </c>
      <c r="AW64" s="6">
        <f t="shared" si="3"/>
        <v>13958</v>
      </c>
      <c r="AX64" s="25">
        <f t="shared" si="4"/>
        <v>8.4053956401300732E-6</v>
      </c>
      <c r="AY64" s="25">
        <f t="shared" si="0"/>
        <v>8.4053956401300732E-6</v>
      </c>
      <c r="AZ64" s="25">
        <f t="shared" si="1"/>
        <v>27129948.920000002</v>
      </c>
      <c r="BB64" s="16">
        <f t="shared" si="2"/>
        <v>8.4053956401300737E-4</v>
      </c>
      <c r="BC64" s="16">
        <f t="shared" si="2"/>
        <v>8.4053956401300737E-4</v>
      </c>
    </row>
    <row r="65" spans="1:55">
      <c r="A65" s="32">
        <v>46022</v>
      </c>
      <c r="B65" s="33">
        <v>62003</v>
      </c>
      <c r="C65" t="s">
        <v>259</v>
      </c>
      <c r="D65" t="s">
        <v>468</v>
      </c>
      <c r="E65" t="s">
        <v>152</v>
      </c>
      <c r="F65">
        <v>0</v>
      </c>
      <c r="G65">
        <v>633114</v>
      </c>
      <c r="H65" s="6">
        <v>912.7297920000002</v>
      </c>
      <c r="I65" s="6">
        <v>3615322.71</v>
      </c>
      <c r="J65" s="6">
        <v>568482.72061135923</v>
      </c>
      <c r="K65" s="6">
        <v>0</v>
      </c>
      <c r="L65" s="6">
        <v>0</v>
      </c>
      <c r="M65" s="6">
        <v>35833.293392000007</v>
      </c>
      <c r="N65" s="6">
        <v>0</v>
      </c>
      <c r="O65" s="6">
        <v>0</v>
      </c>
      <c r="P65" s="6">
        <v>3651156.0033920002</v>
      </c>
      <c r="Q65" s="6">
        <v>574117.24061135913</v>
      </c>
      <c r="R65" s="6">
        <v>3961</v>
      </c>
      <c r="S65" s="6">
        <v>0</v>
      </c>
      <c r="T65" s="6">
        <v>6.3596000000000004</v>
      </c>
      <c r="U65" s="6">
        <v>3615322.71</v>
      </c>
      <c r="V65" s="6">
        <v>568482.72</v>
      </c>
      <c r="W65" s="6">
        <v>0</v>
      </c>
      <c r="X65" s="32"/>
      <c r="Y65" s="6">
        <v>0</v>
      </c>
      <c r="Z65" t="s">
        <v>153</v>
      </c>
      <c r="AA65">
        <v>2681511</v>
      </c>
      <c r="AB65" t="s">
        <v>468</v>
      </c>
      <c r="AC65" t="s">
        <v>134</v>
      </c>
      <c r="AD65" t="s">
        <v>134</v>
      </c>
      <c r="AE65" t="s">
        <v>135</v>
      </c>
      <c r="AF65" t="s">
        <v>135</v>
      </c>
      <c r="AG65" s="6">
        <v>0</v>
      </c>
      <c r="AH65" t="s">
        <v>136</v>
      </c>
      <c r="AI65" t="s">
        <v>83</v>
      </c>
      <c r="AJ65" t="s">
        <v>137</v>
      </c>
      <c r="AK65" t="s">
        <v>61</v>
      </c>
      <c r="AL65" t="s">
        <v>61</v>
      </c>
      <c r="AM65" t="s">
        <v>153</v>
      </c>
      <c r="AN65" t="s">
        <v>138</v>
      </c>
      <c r="AO65">
        <v>620</v>
      </c>
      <c r="AP65" s="6">
        <v>912.7297920000002</v>
      </c>
      <c r="AQ65" s="32"/>
      <c r="AR65" s="6">
        <v>1</v>
      </c>
      <c r="AS65" s="6">
        <v>0</v>
      </c>
      <c r="AT65" s="34">
        <v>1867000000</v>
      </c>
      <c r="AU65" s="35">
        <v>1</v>
      </c>
      <c r="AW65" s="6">
        <f t="shared" si="3"/>
        <v>3961</v>
      </c>
      <c r="AX65" s="25">
        <f t="shared" si="4"/>
        <v>2.1215854311730047E-6</v>
      </c>
      <c r="AY65" s="25">
        <f t="shared" si="0"/>
        <v>2.1215854311730047E-6</v>
      </c>
      <c r="AZ65" s="25">
        <f t="shared" si="1"/>
        <v>3615322.71</v>
      </c>
      <c r="BB65" s="16">
        <f t="shared" si="2"/>
        <v>2.1215854311730048E-4</v>
      </c>
      <c r="BC65" s="16">
        <f t="shared" si="2"/>
        <v>2.1215854311730048E-4</v>
      </c>
    </row>
    <row r="66" spans="1:55">
      <c r="A66" s="32">
        <v>46022</v>
      </c>
      <c r="B66" s="33">
        <v>62003</v>
      </c>
      <c r="C66" t="s">
        <v>1305</v>
      </c>
      <c r="D66" t="s">
        <v>1373</v>
      </c>
      <c r="E66" t="s">
        <v>152</v>
      </c>
      <c r="F66">
        <v>0</v>
      </c>
      <c r="G66">
        <v>3842448</v>
      </c>
      <c r="H66" s="6">
        <v>1088.636328</v>
      </c>
      <c r="I66" s="6">
        <v>17598894.879999999</v>
      </c>
      <c r="J66" s="6">
        <v>2767295.8802440404</v>
      </c>
      <c r="K66" s="6">
        <v>0</v>
      </c>
      <c r="L66" s="6">
        <v>0</v>
      </c>
      <c r="M66" s="6">
        <v>26730.416335999998</v>
      </c>
      <c r="N66" s="6">
        <v>0</v>
      </c>
      <c r="O66" s="6">
        <v>0</v>
      </c>
      <c r="P66" s="6">
        <v>17625625.296335999</v>
      </c>
      <c r="Q66" s="6">
        <v>2771499.0402440401</v>
      </c>
      <c r="R66" s="6">
        <v>16166</v>
      </c>
      <c r="S66" s="6">
        <v>0</v>
      </c>
      <c r="T66" s="6">
        <v>6.3596000000000004</v>
      </c>
      <c r="U66" s="6">
        <v>17598894.879999999</v>
      </c>
      <c r="V66" s="6">
        <v>2767295.88</v>
      </c>
      <c r="W66" s="6">
        <v>0</v>
      </c>
      <c r="X66" s="32"/>
      <c r="Y66" s="6">
        <v>0</v>
      </c>
      <c r="Z66" t="s">
        <v>153</v>
      </c>
      <c r="AA66" t="s">
        <v>1374</v>
      </c>
      <c r="AB66" t="s">
        <v>1373</v>
      </c>
      <c r="AC66" t="s">
        <v>134</v>
      </c>
      <c r="AD66" t="s">
        <v>134</v>
      </c>
      <c r="AE66" t="s">
        <v>135</v>
      </c>
      <c r="AF66" t="s">
        <v>135</v>
      </c>
      <c r="AG66" s="6">
        <v>0</v>
      </c>
      <c r="AH66" t="s">
        <v>136</v>
      </c>
      <c r="AI66" t="s">
        <v>83</v>
      </c>
      <c r="AJ66" t="s">
        <v>137</v>
      </c>
      <c r="AK66" t="s">
        <v>864</v>
      </c>
      <c r="AL66" t="s">
        <v>864</v>
      </c>
      <c r="AM66" t="s">
        <v>153</v>
      </c>
      <c r="AN66" t="s">
        <v>138</v>
      </c>
      <c r="AO66">
        <v>620</v>
      </c>
      <c r="AP66" s="6">
        <v>1088.636328</v>
      </c>
      <c r="AQ66" s="32"/>
      <c r="AR66" s="6">
        <v>1</v>
      </c>
      <c r="AS66" s="6">
        <v>0</v>
      </c>
      <c r="AT66" s="34">
        <v>2956500000</v>
      </c>
      <c r="AU66" s="35">
        <v>1</v>
      </c>
      <c r="AW66" s="6">
        <f t="shared" si="3"/>
        <v>16166</v>
      </c>
      <c r="AX66" s="25">
        <f t="shared" si="4"/>
        <v>5.4679519702350754E-6</v>
      </c>
      <c r="AY66" s="25">
        <f t="shared" si="0"/>
        <v>5.4679519702350754E-6</v>
      </c>
      <c r="AZ66" s="25">
        <f t="shared" si="1"/>
        <v>17598894.879999999</v>
      </c>
      <c r="BB66" s="16">
        <f t="shared" si="2"/>
        <v>5.4679519702350752E-4</v>
      </c>
      <c r="BC66" s="16">
        <f t="shared" si="2"/>
        <v>5.4679519702350752E-4</v>
      </c>
    </row>
    <row r="67" spans="1:55">
      <c r="A67" s="32">
        <v>46022</v>
      </c>
      <c r="B67" s="33">
        <v>62003</v>
      </c>
      <c r="C67" t="s">
        <v>1183</v>
      </c>
      <c r="D67" t="s">
        <v>1236</v>
      </c>
      <c r="E67" t="s">
        <v>152</v>
      </c>
      <c r="F67">
        <v>0</v>
      </c>
      <c r="G67">
        <v>633538</v>
      </c>
      <c r="H67" s="6">
        <v>3248.8016600000001</v>
      </c>
      <c r="I67" s="6">
        <v>13313589.199999999</v>
      </c>
      <c r="J67" s="6">
        <v>2093463.2995785896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13313589.199999999</v>
      </c>
      <c r="Q67" s="6">
        <v>2093463.2995785896</v>
      </c>
      <c r="R67" s="6">
        <v>4098</v>
      </c>
      <c r="S67" s="6">
        <v>0</v>
      </c>
      <c r="T67" s="6">
        <v>6.3596000000000004</v>
      </c>
      <c r="U67" s="6">
        <v>13313589.199999999</v>
      </c>
      <c r="V67" s="6">
        <v>2093463.3</v>
      </c>
      <c r="W67" s="6">
        <v>0</v>
      </c>
      <c r="X67" s="32"/>
      <c r="Y67" s="6">
        <v>0</v>
      </c>
      <c r="Z67" t="s">
        <v>153</v>
      </c>
      <c r="AA67">
        <v>2252058</v>
      </c>
      <c r="AB67" t="s">
        <v>1236</v>
      </c>
      <c r="AC67" t="s">
        <v>134</v>
      </c>
      <c r="AD67" t="s">
        <v>134</v>
      </c>
      <c r="AE67" t="s">
        <v>135</v>
      </c>
      <c r="AF67" t="s">
        <v>135</v>
      </c>
      <c r="AG67" s="6">
        <v>0</v>
      </c>
      <c r="AH67" t="s">
        <v>136</v>
      </c>
      <c r="AI67" t="s">
        <v>83</v>
      </c>
      <c r="AJ67" t="s">
        <v>137</v>
      </c>
      <c r="AK67" t="s">
        <v>1184</v>
      </c>
      <c r="AL67" t="s">
        <v>1184</v>
      </c>
      <c r="AM67" t="s">
        <v>153</v>
      </c>
      <c r="AN67" t="s">
        <v>1375</v>
      </c>
      <c r="AO67">
        <v>620</v>
      </c>
      <c r="AP67" s="6">
        <v>3248.8016600000001</v>
      </c>
      <c r="AQ67" s="32"/>
      <c r="AR67" s="6">
        <v>1</v>
      </c>
      <c r="AS67" s="6">
        <v>0</v>
      </c>
      <c r="AT67" s="34">
        <v>342902272</v>
      </c>
      <c r="AU67" s="35">
        <v>1</v>
      </c>
      <c r="AW67" s="6">
        <f t="shared" si="3"/>
        <v>4098</v>
      </c>
      <c r="AX67" s="25">
        <f t="shared" si="4"/>
        <v>1.19509269393234E-5</v>
      </c>
      <c r="AY67" s="25">
        <f t="shared" ref="AY67:AY99" si="5">(AW67/AT67)*AU67</f>
        <v>1.19509269393234E-5</v>
      </c>
      <c r="AZ67" s="25">
        <f t="shared" ref="AZ67:AZ99" si="6">I67</f>
        <v>13313589.199999999</v>
      </c>
      <c r="BB67" s="16">
        <f t="shared" ref="BB67:BC95" si="7">AX67*100</f>
        <v>1.19509269393234E-3</v>
      </c>
      <c r="BC67" s="16">
        <f t="shared" si="7"/>
        <v>1.19509269393234E-3</v>
      </c>
    </row>
    <row r="68" spans="1:55">
      <c r="A68" s="32">
        <v>46022</v>
      </c>
      <c r="B68" s="33">
        <v>62003</v>
      </c>
      <c r="C68" t="s">
        <v>741</v>
      </c>
      <c r="D68" t="s">
        <v>742</v>
      </c>
      <c r="E68" t="s">
        <v>152</v>
      </c>
      <c r="F68">
        <v>0</v>
      </c>
      <c r="G68">
        <v>939123</v>
      </c>
      <c r="H68" s="6">
        <v>428.191868</v>
      </c>
      <c r="I68" s="6">
        <v>3381859.37</v>
      </c>
      <c r="J68" s="6">
        <v>531772.33945531165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3381859.37</v>
      </c>
      <c r="Q68" s="6">
        <v>531772.33945531165</v>
      </c>
      <c r="R68" s="6">
        <v>7898</v>
      </c>
      <c r="S68" s="6">
        <v>0</v>
      </c>
      <c r="T68" s="6">
        <v>6.3596000000000004</v>
      </c>
      <c r="U68" s="6">
        <v>3381859.37</v>
      </c>
      <c r="V68" s="6">
        <v>531772.34</v>
      </c>
      <c r="W68" s="6">
        <v>0</v>
      </c>
      <c r="X68" s="32"/>
      <c r="Y68" s="6">
        <v>0</v>
      </c>
      <c r="Z68" t="s">
        <v>153</v>
      </c>
      <c r="AA68" t="s">
        <v>743</v>
      </c>
      <c r="AB68" t="s">
        <v>742</v>
      </c>
      <c r="AC68" t="s">
        <v>134</v>
      </c>
      <c r="AD68" t="s">
        <v>134</v>
      </c>
      <c r="AE68" t="s">
        <v>135</v>
      </c>
      <c r="AF68" t="s">
        <v>135</v>
      </c>
      <c r="AG68" s="6">
        <v>0</v>
      </c>
      <c r="AH68" t="s">
        <v>136</v>
      </c>
      <c r="AI68" t="s">
        <v>83</v>
      </c>
      <c r="AJ68" t="s">
        <v>137</v>
      </c>
      <c r="AK68" t="s">
        <v>744</v>
      </c>
      <c r="AL68" t="s">
        <v>744</v>
      </c>
      <c r="AM68" t="s">
        <v>153</v>
      </c>
      <c r="AN68" t="s">
        <v>143</v>
      </c>
      <c r="AO68">
        <v>620</v>
      </c>
      <c r="AP68" s="6">
        <v>428.191868</v>
      </c>
      <c r="AQ68" s="32"/>
      <c r="AR68" s="6">
        <v>1</v>
      </c>
      <c r="AS68" s="6">
        <v>0</v>
      </c>
      <c r="AT68" s="34">
        <v>375189145</v>
      </c>
      <c r="AU68" s="35">
        <v>1</v>
      </c>
      <c r="AW68" s="6">
        <f t="shared" si="3"/>
        <v>7898</v>
      </c>
      <c r="AX68" s="25">
        <f t="shared" si="4"/>
        <v>2.1050715633044235E-5</v>
      </c>
      <c r="AY68" s="25">
        <f t="shared" si="5"/>
        <v>2.1050715633044235E-5</v>
      </c>
      <c r="AZ68" s="25">
        <f t="shared" si="6"/>
        <v>3381859.37</v>
      </c>
      <c r="BB68" s="16">
        <f t="shared" si="7"/>
        <v>2.1050715633044235E-3</v>
      </c>
      <c r="BC68" s="16">
        <f t="shared" si="7"/>
        <v>2.1050715633044235E-3</v>
      </c>
    </row>
    <row r="69" spans="1:55">
      <c r="A69" s="32">
        <v>46022</v>
      </c>
      <c r="B69" s="33">
        <v>62003</v>
      </c>
      <c r="C69" t="s">
        <v>1237</v>
      </c>
      <c r="D69" t="s">
        <v>1238</v>
      </c>
      <c r="E69" t="s">
        <v>152</v>
      </c>
      <c r="F69">
        <v>0</v>
      </c>
      <c r="G69">
        <v>633417</v>
      </c>
      <c r="H69" s="6">
        <v>654.84801200000004</v>
      </c>
      <c r="I69" s="6">
        <v>6695820.9199999999</v>
      </c>
      <c r="J69" s="6">
        <v>1052868.249575445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6695820.9199999999</v>
      </c>
      <c r="Q69" s="6">
        <v>1052868.249575445</v>
      </c>
      <c r="R69" s="6">
        <v>10225</v>
      </c>
      <c r="S69" s="6">
        <v>0</v>
      </c>
      <c r="T69" s="6">
        <v>6.3596000000000004</v>
      </c>
      <c r="U69" s="6">
        <v>6695820.9199999999</v>
      </c>
      <c r="V69" s="6">
        <v>1052868.25</v>
      </c>
      <c r="W69" s="6">
        <v>0</v>
      </c>
      <c r="X69" s="32"/>
      <c r="Y69" s="6">
        <v>0</v>
      </c>
      <c r="Z69" t="s">
        <v>153</v>
      </c>
      <c r="AA69">
        <v>2427986</v>
      </c>
      <c r="AB69" t="s">
        <v>1238</v>
      </c>
      <c r="AC69" t="s">
        <v>134</v>
      </c>
      <c r="AD69" t="s">
        <v>134</v>
      </c>
      <c r="AE69" t="s">
        <v>135</v>
      </c>
      <c r="AF69" t="s">
        <v>135</v>
      </c>
      <c r="AG69" s="6">
        <v>0</v>
      </c>
      <c r="AH69" t="s">
        <v>136</v>
      </c>
      <c r="AI69" t="s">
        <v>83</v>
      </c>
      <c r="AJ69" t="s">
        <v>137</v>
      </c>
      <c r="AK69" t="s">
        <v>1290</v>
      </c>
      <c r="AL69" t="s">
        <v>1290</v>
      </c>
      <c r="AM69" t="s">
        <v>153</v>
      </c>
      <c r="AN69" t="s">
        <v>138</v>
      </c>
      <c r="AO69">
        <v>620</v>
      </c>
      <c r="AP69" s="6">
        <v>654.84801200000004</v>
      </c>
      <c r="AQ69" s="32"/>
      <c r="AR69" s="6">
        <v>1</v>
      </c>
      <c r="AS69" s="6">
        <v>0</v>
      </c>
      <c r="AT69" s="34">
        <v>115347894</v>
      </c>
      <c r="AU69" s="35">
        <v>1</v>
      </c>
      <c r="AW69" s="6">
        <f t="shared" si="3"/>
        <v>10225</v>
      </c>
      <c r="AX69" s="25">
        <f t="shared" si="4"/>
        <v>8.8644878076404244E-5</v>
      </c>
      <c r="AY69" s="25">
        <f t="shared" si="5"/>
        <v>8.8644878076404244E-5</v>
      </c>
      <c r="AZ69" s="25">
        <f t="shared" si="6"/>
        <v>6695820.9199999999</v>
      </c>
      <c r="BB69" s="16">
        <f t="shared" si="7"/>
        <v>8.864487807640424E-3</v>
      </c>
      <c r="BC69" s="16">
        <f t="shared" si="7"/>
        <v>8.864487807640424E-3</v>
      </c>
    </row>
    <row r="70" spans="1:55">
      <c r="A70" s="32">
        <v>46022</v>
      </c>
      <c r="B70" s="33">
        <v>62003</v>
      </c>
      <c r="C70" t="s">
        <v>745</v>
      </c>
      <c r="D70" t="s">
        <v>746</v>
      </c>
      <c r="E70" t="s">
        <v>152</v>
      </c>
      <c r="F70">
        <v>0</v>
      </c>
      <c r="G70">
        <v>660259</v>
      </c>
      <c r="H70" s="6">
        <v>505.01583599999998</v>
      </c>
      <c r="I70" s="6">
        <v>35641997.640000001</v>
      </c>
      <c r="J70" s="6">
        <v>5604440.1597584756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35641997.640000001</v>
      </c>
      <c r="Q70" s="6">
        <v>5604440.1597584756</v>
      </c>
      <c r="R70" s="6">
        <v>70576</v>
      </c>
      <c r="S70" s="6">
        <v>0</v>
      </c>
      <c r="T70" s="6">
        <v>6.3596000000000004</v>
      </c>
      <c r="U70" s="6">
        <v>35641997.640000001</v>
      </c>
      <c r="V70" s="6">
        <v>5604440.1600000001</v>
      </c>
      <c r="W70" s="6">
        <v>0</v>
      </c>
      <c r="X70" s="32"/>
      <c r="Y70" s="6">
        <v>0</v>
      </c>
      <c r="Z70" t="s">
        <v>153</v>
      </c>
      <c r="AA70" t="s">
        <v>747</v>
      </c>
      <c r="AB70" t="s">
        <v>746</v>
      </c>
      <c r="AC70" t="s">
        <v>134</v>
      </c>
      <c r="AD70" t="s">
        <v>134</v>
      </c>
      <c r="AE70" t="s">
        <v>135</v>
      </c>
      <c r="AF70" t="s">
        <v>135</v>
      </c>
      <c r="AG70" s="6">
        <v>0</v>
      </c>
      <c r="AH70" t="s">
        <v>136</v>
      </c>
      <c r="AI70" t="s">
        <v>83</v>
      </c>
      <c r="AJ70" t="s">
        <v>137</v>
      </c>
      <c r="AK70" t="s">
        <v>748</v>
      </c>
      <c r="AL70" t="s">
        <v>748</v>
      </c>
      <c r="AM70" t="s">
        <v>153</v>
      </c>
      <c r="AN70" t="s">
        <v>196</v>
      </c>
      <c r="AO70">
        <v>620</v>
      </c>
      <c r="AP70" s="6">
        <v>505.01583599999998</v>
      </c>
      <c r="AQ70" s="32"/>
      <c r="AR70" s="6">
        <v>1</v>
      </c>
      <c r="AS70" s="6">
        <v>0</v>
      </c>
      <c r="AT70" s="34">
        <v>743648102</v>
      </c>
      <c r="AU70" s="35">
        <v>1</v>
      </c>
      <c r="AW70" s="6">
        <f t="shared" ref="AW70:AW99" si="8">R70</f>
        <v>70576</v>
      </c>
      <c r="AX70" s="25">
        <f t="shared" si="4"/>
        <v>9.4905103381814313E-5</v>
      </c>
      <c r="AY70" s="25">
        <f t="shared" si="5"/>
        <v>9.4905103381814313E-5</v>
      </c>
      <c r="AZ70" s="25">
        <f t="shared" si="6"/>
        <v>35641997.640000001</v>
      </c>
      <c r="BB70" s="16">
        <f t="shared" si="7"/>
        <v>9.4905103381814314E-3</v>
      </c>
      <c r="BC70" s="16">
        <f t="shared" si="7"/>
        <v>9.4905103381814314E-3</v>
      </c>
    </row>
    <row r="71" spans="1:55">
      <c r="A71" s="32">
        <v>46022</v>
      </c>
      <c r="B71" s="33">
        <v>62003</v>
      </c>
      <c r="C71" t="s">
        <v>1201</v>
      </c>
      <c r="D71" t="s">
        <v>1376</v>
      </c>
      <c r="E71" t="s">
        <v>185</v>
      </c>
      <c r="F71">
        <v>0</v>
      </c>
      <c r="G71">
        <v>670916</v>
      </c>
      <c r="H71" s="6">
        <v>213.29178786999995</v>
      </c>
      <c r="I71" s="6">
        <v>18727018.969999999</v>
      </c>
      <c r="J71" s="6">
        <v>461564599.87711018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18727018.969999999</v>
      </c>
      <c r="Q71" s="6">
        <v>461564599.87711018</v>
      </c>
      <c r="R71" s="6">
        <v>87800</v>
      </c>
      <c r="S71" s="6">
        <v>0</v>
      </c>
      <c r="T71" s="6">
        <v>4.0572909999999997E-2</v>
      </c>
      <c r="U71" s="6">
        <v>18727018.969999999</v>
      </c>
      <c r="V71" s="6">
        <v>461564600</v>
      </c>
      <c r="W71" s="6">
        <v>0</v>
      </c>
      <c r="X71" s="32"/>
      <c r="Y71" s="6">
        <v>0</v>
      </c>
      <c r="Z71" t="s">
        <v>186</v>
      </c>
      <c r="AA71" t="s">
        <v>1377</v>
      </c>
      <c r="AB71" t="s">
        <v>1376</v>
      </c>
      <c r="AC71" t="s">
        <v>134</v>
      </c>
      <c r="AD71" t="s">
        <v>134</v>
      </c>
      <c r="AE71" t="s">
        <v>135</v>
      </c>
      <c r="AF71" t="s">
        <v>135</v>
      </c>
      <c r="AG71" s="6">
        <v>0</v>
      </c>
      <c r="AH71" t="s">
        <v>136</v>
      </c>
      <c r="AI71" t="s">
        <v>83</v>
      </c>
      <c r="AJ71" t="s">
        <v>137</v>
      </c>
      <c r="AK71" t="s">
        <v>1202</v>
      </c>
      <c r="AL71" t="s">
        <v>1202</v>
      </c>
      <c r="AM71" t="s">
        <v>186</v>
      </c>
      <c r="AN71" t="s">
        <v>196</v>
      </c>
      <c r="AO71">
        <v>620</v>
      </c>
      <c r="AP71" s="6">
        <v>213.29178786999995</v>
      </c>
      <c r="AQ71" s="32"/>
      <c r="AR71" s="6">
        <v>1</v>
      </c>
      <c r="AS71" s="6">
        <v>0</v>
      </c>
      <c r="AT71" s="34">
        <v>236233411</v>
      </c>
      <c r="AU71" s="35">
        <v>0.01</v>
      </c>
      <c r="AW71" s="6">
        <f t="shared" si="8"/>
        <v>87800</v>
      </c>
      <c r="AX71" s="25">
        <f t="shared" ref="AX71:AX99" si="9">AW71/AT71</f>
        <v>3.7166630930118518E-4</v>
      </c>
      <c r="AY71" s="25">
        <f t="shared" si="5"/>
        <v>3.7166630930118519E-6</v>
      </c>
      <c r="AZ71" s="25">
        <f t="shared" si="6"/>
        <v>18727018.969999999</v>
      </c>
      <c r="BB71" s="16">
        <f t="shared" si="7"/>
        <v>3.7166630930118516E-2</v>
      </c>
      <c r="BC71" s="16">
        <f t="shared" si="7"/>
        <v>3.7166630930118518E-4</v>
      </c>
    </row>
    <row r="72" spans="1:55">
      <c r="A72" s="32">
        <v>46022</v>
      </c>
      <c r="B72" s="33">
        <v>62003</v>
      </c>
      <c r="C72" t="s">
        <v>1332</v>
      </c>
      <c r="D72" t="s">
        <v>1378</v>
      </c>
      <c r="E72" t="s">
        <v>152</v>
      </c>
      <c r="F72">
        <v>0</v>
      </c>
      <c r="G72">
        <v>666143</v>
      </c>
      <c r="H72" s="6">
        <v>800.16487199999995</v>
      </c>
      <c r="I72" s="6">
        <v>7259895.8799999999</v>
      </c>
      <c r="J72" s="6">
        <v>1141564.859425121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7259895.8799999999</v>
      </c>
      <c r="Q72" s="6">
        <v>1141564.859425121</v>
      </c>
      <c r="R72" s="6">
        <v>9073</v>
      </c>
      <c r="S72" s="6">
        <v>0</v>
      </c>
      <c r="T72" s="6">
        <v>6.3596000000000004</v>
      </c>
      <c r="U72" s="6">
        <v>7259895.8799999999</v>
      </c>
      <c r="V72" s="6">
        <v>1141564.8600000001</v>
      </c>
      <c r="W72" s="6">
        <v>0</v>
      </c>
      <c r="X72" s="32"/>
      <c r="Y72" s="6">
        <v>0</v>
      </c>
      <c r="Z72" t="s">
        <v>153</v>
      </c>
      <c r="AA72" t="s">
        <v>1379</v>
      </c>
      <c r="AB72" t="s">
        <v>1378</v>
      </c>
      <c r="AC72" t="s">
        <v>134</v>
      </c>
      <c r="AD72" t="s">
        <v>134</v>
      </c>
      <c r="AE72" t="s">
        <v>135</v>
      </c>
      <c r="AF72" t="s">
        <v>135</v>
      </c>
      <c r="AG72" s="6">
        <v>0</v>
      </c>
      <c r="AH72" t="s">
        <v>136</v>
      </c>
      <c r="AI72" t="s">
        <v>83</v>
      </c>
      <c r="AJ72" t="s">
        <v>137</v>
      </c>
      <c r="AK72" t="s">
        <v>1380</v>
      </c>
      <c r="AL72" t="s">
        <v>1380</v>
      </c>
      <c r="AM72" t="s">
        <v>153</v>
      </c>
      <c r="AN72" t="s">
        <v>138</v>
      </c>
      <c r="AO72">
        <v>620</v>
      </c>
      <c r="AP72" s="6">
        <v>800.16487199999995</v>
      </c>
      <c r="AQ72" s="32"/>
      <c r="AR72" s="6">
        <v>1</v>
      </c>
      <c r="AS72" s="6">
        <v>0</v>
      </c>
      <c r="AT72" s="34">
        <v>501891243</v>
      </c>
      <c r="AU72" s="35">
        <v>1</v>
      </c>
      <c r="AW72" s="6">
        <f t="shared" si="8"/>
        <v>9073</v>
      </c>
      <c r="AX72" s="25">
        <f t="shared" si="9"/>
        <v>1.8077621649198609E-5</v>
      </c>
      <c r="AY72" s="25">
        <f t="shared" si="5"/>
        <v>1.8077621649198609E-5</v>
      </c>
      <c r="AZ72" s="25">
        <f t="shared" si="6"/>
        <v>7259895.8799999999</v>
      </c>
      <c r="BB72" s="16">
        <f t="shared" si="7"/>
        <v>1.8077621649198608E-3</v>
      </c>
      <c r="BC72" s="16">
        <f t="shared" si="7"/>
        <v>1.8077621649198608E-3</v>
      </c>
    </row>
    <row r="73" spans="1:55">
      <c r="A73" s="32">
        <v>46022</v>
      </c>
      <c r="B73" s="33">
        <v>62003</v>
      </c>
      <c r="C73" t="s">
        <v>1218</v>
      </c>
      <c r="D73" t="s">
        <v>1219</v>
      </c>
      <c r="E73" t="s">
        <v>152</v>
      </c>
      <c r="F73">
        <v>0</v>
      </c>
      <c r="G73">
        <v>718695</v>
      </c>
      <c r="H73" s="6">
        <v>3648.6933079999999</v>
      </c>
      <c r="I73" s="6">
        <v>50286291.170000002</v>
      </c>
      <c r="J73" s="6">
        <v>7907146.8598654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50286291.170000002</v>
      </c>
      <c r="Q73" s="6">
        <v>7907146.8598654</v>
      </c>
      <c r="R73" s="6">
        <v>13782</v>
      </c>
      <c r="S73" s="6">
        <v>0</v>
      </c>
      <c r="T73" s="6">
        <v>6.3596000000000004</v>
      </c>
      <c r="U73" s="6">
        <v>50286291.170000002</v>
      </c>
      <c r="V73" s="6">
        <v>7907146.8600000003</v>
      </c>
      <c r="W73" s="6">
        <v>0</v>
      </c>
      <c r="X73" s="32"/>
      <c r="Y73" s="6">
        <v>0</v>
      </c>
      <c r="Z73" t="s">
        <v>153</v>
      </c>
      <c r="AA73" t="s">
        <v>1220</v>
      </c>
      <c r="AB73" t="s">
        <v>1219</v>
      </c>
      <c r="AC73" t="s">
        <v>134</v>
      </c>
      <c r="AD73" t="s">
        <v>134</v>
      </c>
      <c r="AE73" t="s">
        <v>135</v>
      </c>
      <c r="AF73" t="s">
        <v>135</v>
      </c>
      <c r="AG73" s="6">
        <v>0</v>
      </c>
      <c r="AH73" t="s">
        <v>136</v>
      </c>
      <c r="AI73" t="s">
        <v>83</v>
      </c>
      <c r="AJ73" t="s">
        <v>137</v>
      </c>
      <c r="AK73" t="s">
        <v>1221</v>
      </c>
      <c r="AL73" t="s">
        <v>1221</v>
      </c>
      <c r="AM73" t="s">
        <v>153</v>
      </c>
      <c r="AN73" t="s">
        <v>138</v>
      </c>
      <c r="AO73">
        <v>620</v>
      </c>
      <c r="AP73" s="6">
        <v>3648.6933079999999</v>
      </c>
      <c r="AQ73" s="32"/>
      <c r="AR73" s="6">
        <v>1</v>
      </c>
      <c r="AS73" s="6">
        <v>0</v>
      </c>
      <c r="AT73" s="34">
        <v>134317153</v>
      </c>
      <c r="AU73" s="35">
        <v>1</v>
      </c>
      <c r="AW73" s="6">
        <f t="shared" si="8"/>
        <v>13782</v>
      </c>
      <c r="AX73" s="25">
        <f t="shared" si="9"/>
        <v>1.0260789253030102E-4</v>
      </c>
      <c r="AY73" s="25">
        <f t="shared" si="5"/>
        <v>1.0260789253030102E-4</v>
      </c>
      <c r="AZ73" s="25">
        <f t="shared" si="6"/>
        <v>50286291.170000002</v>
      </c>
      <c r="BB73" s="16">
        <f t="shared" si="7"/>
        <v>1.0260789253030103E-2</v>
      </c>
      <c r="BC73" s="16">
        <f t="shared" si="7"/>
        <v>1.0260789253030103E-2</v>
      </c>
    </row>
    <row r="74" spans="1:55">
      <c r="A74" s="32">
        <v>46022</v>
      </c>
      <c r="B74" s="33">
        <v>62003</v>
      </c>
      <c r="C74" t="s">
        <v>1281</v>
      </c>
      <c r="D74" t="s">
        <v>1381</v>
      </c>
      <c r="E74" t="s">
        <v>152</v>
      </c>
      <c r="F74">
        <v>0</v>
      </c>
      <c r="G74">
        <v>755513</v>
      </c>
      <c r="H74" s="6">
        <v>1012.5755120000002</v>
      </c>
      <c r="I74" s="6">
        <v>10856834.640000001</v>
      </c>
      <c r="J74" s="6">
        <v>1707156.8400528335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10856834.640000001</v>
      </c>
      <c r="Q74" s="6">
        <v>1707156.8400528335</v>
      </c>
      <c r="R74" s="6">
        <v>10722</v>
      </c>
      <c r="S74" s="6">
        <v>0</v>
      </c>
      <c r="T74" s="6">
        <v>6.3596000000000004</v>
      </c>
      <c r="U74" s="6">
        <v>10856834.640000001</v>
      </c>
      <c r="V74" s="6">
        <v>1707156.84</v>
      </c>
      <c r="W74" s="6">
        <v>0</v>
      </c>
      <c r="X74" s="32"/>
      <c r="Y74" s="6">
        <v>0</v>
      </c>
      <c r="Z74" t="s">
        <v>153</v>
      </c>
      <c r="AA74" t="s">
        <v>1382</v>
      </c>
      <c r="AB74" t="s">
        <v>1381</v>
      </c>
      <c r="AC74" t="s">
        <v>134</v>
      </c>
      <c r="AD74" t="s">
        <v>134</v>
      </c>
      <c r="AE74" t="s">
        <v>135</v>
      </c>
      <c r="AF74" t="s">
        <v>135</v>
      </c>
      <c r="AG74" s="6">
        <v>0</v>
      </c>
      <c r="AH74" t="s">
        <v>136</v>
      </c>
      <c r="AI74" t="s">
        <v>83</v>
      </c>
      <c r="AJ74" t="s">
        <v>137</v>
      </c>
      <c r="AK74" t="s">
        <v>1282</v>
      </c>
      <c r="AL74" t="s">
        <v>1282</v>
      </c>
      <c r="AM74" t="s">
        <v>173</v>
      </c>
      <c r="AN74" t="s">
        <v>1375</v>
      </c>
      <c r="AO74">
        <v>620</v>
      </c>
      <c r="AP74" s="6">
        <v>1012.5755120000002</v>
      </c>
      <c r="AQ74" s="32"/>
      <c r="AR74" s="6">
        <v>1</v>
      </c>
      <c r="AS74" s="6">
        <v>0</v>
      </c>
      <c r="AT74" s="34">
        <v>86031953</v>
      </c>
      <c r="AU74" s="35">
        <v>1</v>
      </c>
      <c r="AW74" s="6">
        <f t="shared" si="8"/>
        <v>10722</v>
      </c>
      <c r="AX74" s="25">
        <f t="shared" si="9"/>
        <v>1.2462811346384289E-4</v>
      </c>
      <c r="AY74" s="25">
        <f t="shared" si="5"/>
        <v>1.2462811346384289E-4</v>
      </c>
      <c r="AZ74" s="25">
        <f t="shared" si="6"/>
        <v>10856834.640000001</v>
      </c>
      <c r="BB74" s="16">
        <f t="shared" si="7"/>
        <v>1.246281134638429E-2</v>
      </c>
      <c r="BC74" s="16">
        <f t="shared" si="7"/>
        <v>1.246281134638429E-2</v>
      </c>
    </row>
    <row r="75" spans="1:55">
      <c r="A75" s="32">
        <v>46022</v>
      </c>
      <c r="B75" s="33">
        <v>62003</v>
      </c>
      <c r="C75" t="s">
        <v>1333</v>
      </c>
      <c r="D75" t="s">
        <v>1383</v>
      </c>
      <c r="E75" t="s">
        <v>152</v>
      </c>
      <c r="F75">
        <v>0</v>
      </c>
      <c r="G75">
        <v>686916</v>
      </c>
      <c r="H75" s="6">
        <v>1230.9641760000002</v>
      </c>
      <c r="I75" s="6">
        <v>12299794.050000001</v>
      </c>
      <c r="J75" s="6">
        <v>1934051.5205358828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12299794.050000001</v>
      </c>
      <c r="Q75" s="6">
        <v>1934051.5205358828</v>
      </c>
      <c r="R75" s="6">
        <v>9992</v>
      </c>
      <c r="S75" s="6">
        <v>0</v>
      </c>
      <c r="T75" s="6">
        <v>6.3596000000000004</v>
      </c>
      <c r="U75" s="6">
        <v>12299794.050000001</v>
      </c>
      <c r="V75" s="6">
        <v>1934051.52</v>
      </c>
      <c r="W75" s="6">
        <v>0</v>
      </c>
      <c r="X75" s="32"/>
      <c r="Y75" s="6">
        <v>0</v>
      </c>
      <c r="Z75" t="s">
        <v>153</v>
      </c>
      <c r="AA75">
        <v>2884183</v>
      </c>
      <c r="AB75" t="s">
        <v>1383</v>
      </c>
      <c r="AC75" t="s">
        <v>134</v>
      </c>
      <c r="AD75" t="s">
        <v>134</v>
      </c>
      <c r="AE75" t="s">
        <v>135</v>
      </c>
      <c r="AF75" t="s">
        <v>135</v>
      </c>
      <c r="AG75" s="6">
        <v>0</v>
      </c>
      <c r="AH75" t="s">
        <v>136</v>
      </c>
      <c r="AI75" t="s">
        <v>83</v>
      </c>
      <c r="AJ75" t="s">
        <v>137</v>
      </c>
      <c r="AK75" t="s">
        <v>1384</v>
      </c>
      <c r="AL75" t="s">
        <v>1384</v>
      </c>
      <c r="AM75" t="s">
        <v>153</v>
      </c>
      <c r="AN75" t="s">
        <v>138</v>
      </c>
      <c r="AO75">
        <v>620</v>
      </c>
      <c r="AP75" s="6">
        <v>1230.9641760000002</v>
      </c>
      <c r="AQ75" s="32"/>
      <c r="AR75" s="6">
        <v>1</v>
      </c>
      <c r="AS75" s="6">
        <v>0</v>
      </c>
      <c r="AT75" s="34">
        <v>156608303</v>
      </c>
      <c r="AU75" s="35">
        <v>1</v>
      </c>
      <c r="AW75" s="6">
        <f t="shared" si="8"/>
        <v>9992</v>
      </c>
      <c r="AX75" s="25">
        <f t="shared" si="9"/>
        <v>6.380249200452673E-5</v>
      </c>
      <c r="AY75" s="25">
        <f t="shared" si="5"/>
        <v>6.380249200452673E-5</v>
      </c>
      <c r="AZ75" s="25">
        <f t="shared" si="6"/>
        <v>12299794.050000001</v>
      </c>
      <c r="BB75" s="16">
        <f t="shared" si="7"/>
        <v>6.3802492004526729E-3</v>
      </c>
      <c r="BC75" s="16">
        <f t="shared" si="7"/>
        <v>6.3802492004526729E-3</v>
      </c>
    </row>
    <row r="76" spans="1:55">
      <c r="A76" s="32">
        <v>46022</v>
      </c>
      <c r="B76" s="33">
        <v>62003</v>
      </c>
      <c r="C76" t="s">
        <v>469</v>
      </c>
      <c r="D76" t="s">
        <v>470</v>
      </c>
      <c r="E76" t="s">
        <v>152</v>
      </c>
      <c r="F76">
        <v>0</v>
      </c>
      <c r="G76">
        <v>671078</v>
      </c>
      <c r="H76" s="6">
        <v>492.23304000000002</v>
      </c>
      <c r="I76" s="6">
        <v>5223084.79</v>
      </c>
      <c r="J76" s="6">
        <v>821291.40040254092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5223084.79</v>
      </c>
      <c r="Q76" s="6">
        <v>821291.40040254092</v>
      </c>
      <c r="R76" s="6">
        <v>10611</v>
      </c>
      <c r="S76" s="6">
        <v>0</v>
      </c>
      <c r="T76" s="6">
        <v>6.3596000000000004</v>
      </c>
      <c r="U76" s="6">
        <v>5223084.79</v>
      </c>
      <c r="V76" s="6">
        <v>821291.4</v>
      </c>
      <c r="W76" s="6">
        <v>0</v>
      </c>
      <c r="X76" s="32"/>
      <c r="Y76" s="6">
        <v>0</v>
      </c>
      <c r="Z76" t="s">
        <v>153</v>
      </c>
      <c r="AA76">
        <v>2712013</v>
      </c>
      <c r="AB76" t="s">
        <v>470</v>
      </c>
      <c r="AC76" t="s">
        <v>134</v>
      </c>
      <c r="AD76" t="s">
        <v>134</v>
      </c>
      <c r="AE76" t="s">
        <v>135</v>
      </c>
      <c r="AF76" t="s">
        <v>135</v>
      </c>
      <c r="AG76" s="6">
        <v>0</v>
      </c>
      <c r="AH76" t="s">
        <v>136</v>
      </c>
      <c r="AI76" t="s">
        <v>83</v>
      </c>
      <c r="AJ76" t="s">
        <v>137</v>
      </c>
      <c r="AK76" t="s">
        <v>471</v>
      </c>
      <c r="AL76" t="s">
        <v>471</v>
      </c>
      <c r="AM76" t="s">
        <v>153</v>
      </c>
      <c r="AN76" t="s">
        <v>138</v>
      </c>
      <c r="AO76">
        <v>620</v>
      </c>
      <c r="AP76" s="6">
        <v>492.23304000000002</v>
      </c>
      <c r="AQ76" s="32"/>
      <c r="AR76" s="6">
        <v>1</v>
      </c>
      <c r="AS76" s="6">
        <v>0</v>
      </c>
      <c r="AT76" s="34">
        <v>236743716</v>
      </c>
      <c r="AU76" s="35">
        <v>1</v>
      </c>
      <c r="AW76" s="6">
        <f t="shared" si="8"/>
        <v>10611</v>
      </c>
      <c r="AX76" s="25">
        <f t="shared" si="9"/>
        <v>4.4820619441489206E-5</v>
      </c>
      <c r="AY76" s="25">
        <f t="shared" si="5"/>
        <v>4.4820619441489206E-5</v>
      </c>
      <c r="AZ76" s="25">
        <f t="shared" si="6"/>
        <v>5223084.79</v>
      </c>
      <c r="BB76" s="16">
        <f t="shared" si="7"/>
        <v>4.4820619441489204E-3</v>
      </c>
      <c r="BC76" s="16">
        <f t="shared" si="7"/>
        <v>4.4820619441489204E-3</v>
      </c>
    </row>
    <row r="77" spans="1:55">
      <c r="A77" s="32">
        <v>46022</v>
      </c>
      <c r="B77" s="33">
        <v>62003</v>
      </c>
      <c r="C77" t="s">
        <v>1334</v>
      </c>
      <c r="D77" t="s">
        <v>1385</v>
      </c>
      <c r="E77" t="s">
        <v>152</v>
      </c>
      <c r="F77">
        <v>0</v>
      </c>
      <c r="G77">
        <v>671166</v>
      </c>
      <c r="H77" s="6">
        <v>1107.9059160000002</v>
      </c>
      <c r="I77" s="6">
        <v>15807601.609999999</v>
      </c>
      <c r="J77" s="6">
        <v>2485628.280080508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15807601.609999999</v>
      </c>
      <c r="Q77" s="6">
        <v>2485628.280080508</v>
      </c>
      <c r="R77" s="6">
        <v>14268</v>
      </c>
      <c r="S77" s="6">
        <v>0</v>
      </c>
      <c r="T77" s="6">
        <v>6.3596000000000004</v>
      </c>
      <c r="U77" s="6">
        <v>15807601.609999999</v>
      </c>
      <c r="V77" s="6">
        <v>2485628.2799999998</v>
      </c>
      <c r="W77" s="6">
        <v>0</v>
      </c>
      <c r="X77" s="32"/>
      <c r="Y77" s="6">
        <v>0</v>
      </c>
      <c r="Z77" t="s">
        <v>153</v>
      </c>
      <c r="AA77" t="s">
        <v>1386</v>
      </c>
      <c r="AB77" t="s">
        <v>1385</v>
      </c>
      <c r="AC77" t="s">
        <v>134</v>
      </c>
      <c r="AD77" t="s">
        <v>134</v>
      </c>
      <c r="AE77" t="s">
        <v>135</v>
      </c>
      <c r="AF77" t="s">
        <v>135</v>
      </c>
      <c r="AG77" s="6">
        <v>0</v>
      </c>
      <c r="AH77" t="s">
        <v>136</v>
      </c>
      <c r="AI77" t="s">
        <v>83</v>
      </c>
      <c r="AJ77" t="s">
        <v>137</v>
      </c>
      <c r="AK77" t="s">
        <v>1387</v>
      </c>
      <c r="AL77" t="s">
        <v>1387</v>
      </c>
      <c r="AM77" t="s">
        <v>153</v>
      </c>
      <c r="AN77" t="s">
        <v>196</v>
      </c>
      <c r="AO77">
        <v>620</v>
      </c>
      <c r="AP77" s="6">
        <v>1107.9059160000002</v>
      </c>
      <c r="AQ77" s="32"/>
      <c r="AR77" s="6">
        <v>1</v>
      </c>
      <c r="AS77" s="6">
        <v>0</v>
      </c>
      <c r="AT77" s="34">
        <v>119448261</v>
      </c>
      <c r="AU77" s="35">
        <v>1</v>
      </c>
      <c r="AW77" s="6">
        <f t="shared" si="8"/>
        <v>14268</v>
      </c>
      <c r="AX77" s="25">
        <f t="shared" si="9"/>
        <v>1.19449206548097E-4</v>
      </c>
      <c r="AY77" s="25">
        <f t="shared" si="5"/>
        <v>1.19449206548097E-4</v>
      </c>
      <c r="AZ77" s="25">
        <f t="shared" si="6"/>
        <v>15807601.609999999</v>
      </c>
      <c r="BB77" s="16">
        <f t="shared" si="7"/>
        <v>1.1944920654809701E-2</v>
      </c>
      <c r="BC77" s="16">
        <f t="shared" si="7"/>
        <v>1.1944920654809701E-2</v>
      </c>
    </row>
    <row r="78" spans="1:55">
      <c r="A78" s="32">
        <v>46022</v>
      </c>
      <c r="B78" s="33">
        <v>62003</v>
      </c>
      <c r="C78" t="s">
        <v>1335</v>
      </c>
      <c r="D78" t="s">
        <v>1388</v>
      </c>
      <c r="E78" t="s">
        <v>152</v>
      </c>
      <c r="F78">
        <v>0</v>
      </c>
      <c r="G78">
        <v>2114078</v>
      </c>
      <c r="H78" s="6">
        <v>243.95425599999999</v>
      </c>
      <c r="I78" s="6">
        <v>2466621.48</v>
      </c>
      <c r="J78" s="6">
        <v>387857.95962010184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2466621.48</v>
      </c>
      <c r="Q78" s="6">
        <v>387857.95962010184</v>
      </c>
      <c r="R78" s="6">
        <v>10111</v>
      </c>
      <c r="S78" s="6">
        <v>0</v>
      </c>
      <c r="T78" s="6">
        <v>6.3596000000000004</v>
      </c>
      <c r="U78" s="6">
        <v>2466621.48</v>
      </c>
      <c r="V78" s="6">
        <v>387857.96</v>
      </c>
      <c r="W78" s="6">
        <v>0</v>
      </c>
      <c r="X78" s="32"/>
      <c r="Y78" s="6">
        <v>0</v>
      </c>
      <c r="Z78" t="s">
        <v>153</v>
      </c>
      <c r="AA78" t="s">
        <v>1389</v>
      </c>
      <c r="AB78" t="s">
        <v>1388</v>
      </c>
      <c r="AC78" t="s">
        <v>134</v>
      </c>
      <c r="AD78" t="s">
        <v>134</v>
      </c>
      <c r="AE78" t="s">
        <v>135</v>
      </c>
      <c r="AF78" t="s">
        <v>135</v>
      </c>
      <c r="AG78" s="6">
        <v>0</v>
      </c>
      <c r="AH78" t="s">
        <v>136</v>
      </c>
      <c r="AI78" t="s">
        <v>83</v>
      </c>
      <c r="AJ78" t="s">
        <v>137</v>
      </c>
      <c r="AK78" t="s">
        <v>1390</v>
      </c>
      <c r="AL78" t="s">
        <v>1390</v>
      </c>
      <c r="AM78" t="s">
        <v>153</v>
      </c>
      <c r="AN78" t="s">
        <v>138</v>
      </c>
      <c r="AO78">
        <v>620</v>
      </c>
      <c r="AP78" s="6">
        <v>243.95425599999999</v>
      </c>
      <c r="AQ78" s="32"/>
      <c r="AR78" s="6">
        <v>1</v>
      </c>
      <c r="AS78" s="6">
        <v>0</v>
      </c>
      <c r="AT78" s="34">
        <v>282975521</v>
      </c>
      <c r="AU78" s="35">
        <v>1</v>
      </c>
      <c r="AW78" s="6">
        <f t="shared" si="8"/>
        <v>10111</v>
      </c>
      <c r="AX78" s="25">
        <f t="shared" si="9"/>
        <v>3.5731005863224471E-5</v>
      </c>
      <c r="AY78" s="25">
        <f t="shared" si="5"/>
        <v>3.5731005863224471E-5</v>
      </c>
      <c r="AZ78" s="25">
        <f t="shared" si="6"/>
        <v>2466621.48</v>
      </c>
      <c r="BB78" s="16">
        <f t="shared" si="7"/>
        <v>3.5731005863224473E-3</v>
      </c>
      <c r="BC78" s="16">
        <f t="shared" si="7"/>
        <v>3.5731005863224473E-3</v>
      </c>
    </row>
    <row r="79" spans="1:55">
      <c r="A79" s="32">
        <v>46022</v>
      </c>
      <c r="B79" s="33">
        <v>62003</v>
      </c>
      <c r="C79" t="s">
        <v>234</v>
      </c>
      <c r="D79" t="s">
        <v>235</v>
      </c>
      <c r="E79" t="s">
        <v>152</v>
      </c>
      <c r="F79">
        <v>0</v>
      </c>
      <c r="G79">
        <v>686284</v>
      </c>
      <c r="H79" s="6">
        <v>1987.8837679999999</v>
      </c>
      <c r="I79" s="6">
        <v>29937529.550000001</v>
      </c>
      <c r="J79" s="6">
        <v>4707454.800616391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29937529.550000001</v>
      </c>
      <c r="Q79" s="6">
        <v>4707454.800616391</v>
      </c>
      <c r="R79" s="6">
        <v>15060</v>
      </c>
      <c r="S79" s="6">
        <v>0</v>
      </c>
      <c r="T79" s="6">
        <v>6.3596000000000004</v>
      </c>
      <c r="U79" s="6">
        <v>29937529.550000001</v>
      </c>
      <c r="V79" s="6">
        <v>4707454.8</v>
      </c>
      <c r="W79" s="6">
        <v>0</v>
      </c>
      <c r="X79" s="32"/>
      <c r="Y79" s="6">
        <v>0</v>
      </c>
      <c r="Z79" t="s">
        <v>153</v>
      </c>
      <c r="AA79">
        <v>2302232</v>
      </c>
      <c r="AB79" t="s">
        <v>235</v>
      </c>
      <c r="AC79" t="s">
        <v>134</v>
      </c>
      <c r="AD79" t="s">
        <v>134</v>
      </c>
      <c r="AE79" t="s">
        <v>135</v>
      </c>
      <c r="AF79" t="s">
        <v>135</v>
      </c>
      <c r="AG79" s="6">
        <v>0</v>
      </c>
      <c r="AH79" t="s">
        <v>136</v>
      </c>
      <c r="AI79" t="s">
        <v>83</v>
      </c>
      <c r="AJ79" t="s">
        <v>137</v>
      </c>
      <c r="AK79" t="s">
        <v>34</v>
      </c>
      <c r="AL79" t="s">
        <v>34</v>
      </c>
      <c r="AM79" t="s">
        <v>153</v>
      </c>
      <c r="AN79" t="s">
        <v>196</v>
      </c>
      <c r="AO79">
        <v>620</v>
      </c>
      <c r="AP79" s="6">
        <v>1987.8837679999999</v>
      </c>
      <c r="AQ79" s="32"/>
      <c r="AR79" s="6">
        <v>1</v>
      </c>
      <c r="AS79" s="6">
        <v>0</v>
      </c>
      <c r="AT79" s="34">
        <v>329250000</v>
      </c>
      <c r="AU79" s="35">
        <v>1</v>
      </c>
      <c r="AW79" s="6">
        <f t="shared" si="8"/>
        <v>15060</v>
      </c>
      <c r="AX79" s="25">
        <f t="shared" si="9"/>
        <v>4.5740318906605922E-5</v>
      </c>
      <c r="AY79" s="25">
        <f t="shared" si="5"/>
        <v>4.5740318906605922E-5</v>
      </c>
      <c r="AZ79" s="25">
        <f t="shared" si="6"/>
        <v>29937529.550000001</v>
      </c>
      <c r="BB79" s="16">
        <f t="shared" si="7"/>
        <v>4.5740318906605923E-3</v>
      </c>
      <c r="BC79" s="16">
        <f t="shared" si="7"/>
        <v>4.5740318906605923E-3</v>
      </c>
    </row>
    <row r="80" spans="1:55">
      <c r="A80" s="32">
        <v>46022</v>
      </c>
      <c r="B80" s="33">
        <v>62003</v>
      </c>
      <c r="C80" t="s">
        <v>495</v>
      </c>
      <c r="D80" t="s">
        <v>496</v>
      </c>
      <c r="E80" t="s">
        <v>152</v>
      </c>
      <c r="F80">
        <v>0</v>
      </c>
      <c r="G80">
        <v>637508</v>
      </c>
      <c r="H80" s="6">
        <v>4197.9083639999999</v>
      </c>
      <c r="I80" s="6">
        <v>16795831.359999999</v>
      </c>
      <c r="J80" s="6">
        <v>2641020.089313793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16795831.359999999</v>
      </c>
      <c r="Q80" s="6">
        <v>2641020.089313793</v>
      </c>
      <c r="R80" s="6">
        <v>4001</v>
      </c>
      <c r="S80" s="6">
        <v>0</v>
      </c>
      <c r="T80" s="6">
        <v>6.3596000000000004</v>
      </c>
      <c r="U80" s="6">
        <v>16795831.359999999</v>
      </c>
      <c r="V80" s="6">
        <v>2641020.09</v>
      </c>
      <c r="W80" s="6">
        <v>0</v>
      </c>
      <c r="X80" s="32"/>
      <c r="Y80" s="6">
        <v>0</v>
      </c>
      <c r="Z80" t="s">
        <v>153</v>
      </c>
      <c r="AA80" t="s">
        <v>497</v>
      </c>
      <c r="AB80" t="s">
        <v>496</v>
      </c>
      <c r="AC80" t="s">
        <v>134</v>
      </c>
      <c r="AD80" t="s">
        <v>134</v>
      </c>
      <c r="AE80" t="s">
        <v>135</v>
      </c>
      <c r="AF80" t="s">
        <v>135</v>
      </c>
      <c r="AG80" s="6">
        <v>0</v>
      </c>
      <c r="AH80" t="s">
        <v>136</v>
      </c>
      <c r="AI80" t="s">
        <v>83</v>
      </c>
      <c r="AJ80" t="s">
        <v>137</v>
      </c>
      <c r="AK80" t="s">
        <v>498</v>
      </c>
      <c r="AL80" t="s">
        <v>498</v>
      </c>
      <c r="AM80" t="s">
        <v>153</v>
      </c>
      <c r="AN80" t="s">
        <v>138</v>
      </c>
      <c r="AO80">
        <v>620</v>
      </c>
      <c r="AP80" s="6">
        <v>4197.9083639999999</v>
      </c>
      <c r="AQ80" s="32"/>
      <c r="AR80" s="6">
        <v>1</v>
      </c>
      <c r="AS80" s="6">
        <v>0</v>
      </c>
      <c r="AT80" s="34">
        <v>2177889269</v>
      </c>
      <c r="AU80" s="35">
        <v>1</v>
      </c>
      <c r="AW80" s="6">
        <f t="shared" si="8"/>
        <v>4001</v>
      </c>
      <c r="AX80" s="25">
        <f t="shared" si="9"/>
        <v>1.8370998273190903E-6</v>
      </c>
      <c r="AY80" s="25">
        <f t="shared" si="5"/>
        <v>1.8370998273190903E-6</v>
      </c>
      <c r="AZ80" s="25">
        <f t="shared" si="6"/>
        <v>16795831.359999999</v>
      </c>
      <c r="BB80" s="16">
        <f t="shared" si="7"/>
        <v>1.8370998273190903E-4</v>
      </c>
      <c r="BC80" s="16">
        <f t="shared" si="7"/>
        <v>1.8370998273190903E-4</v>
      </c>
    </row>
    <row r="81" spans="1:55">
      <c r="A81" s="32">
        <v>46022</v>
      </c>
      <c r="B81" s="33">
        <v>62003</v>
      </c>
      <c r="C81" t="s">
        <v>995</v>
      </c>
      <c r="D81" t="s">
        <v>1391</v>
      </c>
      <c r="E81" t="s">
        <v>152</v>
      </c>
      <c r="F81">
        <v>0</v>
      </c>
      <c r="G81">
        <v>678192</v>
      </c>
      <c r="H81" s="6">
        <v>1596.2596000000001</v>
      </c>
      <c r="I81" s="6">
        <v>5214980.1100000003</v>
      </c>
      <c r="J81" s="6">
        <v>820016.99949682364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5214980.1100000003</v>
      </c>
      <c r="Q81" s="6">
        <v>820016.99949682364</v>
      </c>
      <c r="R81" s="6">
        <v>3267</v>
      </c>
      <c r="S81" s="6">
        <v>0</v>
      </c>
      <c r="T81" s="6">
        <v>6.3596000000000004</v>
      </c>
      <c r="U81" s="6">
        <v>5214980.1100000003</v>
      </c>
      <c r="V81" s="6">
        <v>820017</v>
      </c>
      <c r="W81" s="6">
        <v>0</v>
      </c>
      <c r="X81" s="32"/>
      <c r="Y81" s="6">
        <v>0</v>
      </c>
      <c r="Z81" t="s">
        <v>153</v>
      </c>
      <c r="AA81" t="s">
        <v>1392</v>
      </c>
      <c r="AB81" t="s">
        <v>1391</v>
      </c>
      <c r="AC81" t="s">
        <v>134</v>
      </c>
      <c r="AD81" t="s">
        <v>134</v>
      </c>
      <c r="AE81" t="s">
        <v>135</v>
      </c>
      <c r="AF81" t="s">
        <v>135</v>
      </c>
      <c r="AG81" s="6">
        <v>0</v>
      </c>
      <c r="AH81" t="s">
        <v>136</v>
      </c>
      <c r="AI81" t="s">
        <v>83</v>
      </c>
      <c r="AJ81" t="s">
        <v>137</v>
      </c>
      <c r="AK81" t="s">
        <v>789</v>
      </c>
      <c r="AL81" t="s">
        <v>789</v>
      </c>
      <c r="AM81" t="s">
        <v>153</v>
      </c>
      <c r="AN81" t="s">
        <v>212</v>
      </c>
      <c r="AO81">
        <v>620</v>
      </c>
      <c r="AP81" s="6">
        <v>1596.2596000000001</v>
      </c>
      <c r="AQ81" s="32"/>
      <c r="AR81" s="6">
        <v>1</v>
      </c>
      <c r="AS81" s="6">
        <v>0</v>
      </c>
      <c r="AT81" s="34">
        <v>105078576</v>
      </c>
      <c r="AU81" s="35">
        <v>1</v>
      </c>
      <c r="AW81" s="6">
        <f t="shared" si="8"/>
        <v>3267</v>
      </c>
      <c r="AX81" s="25">
        <f t="shared" si="9"/>
        <v>3.1091018972316486E-5</v>
      </c>
      <c r="AY81" s="25">
        <f t="shared" si="5"/>
        <v>3.1091018972316486E-5</v>
      </c>
      <c r="AZ81" s="25">
        <f t="shared" si="6"/>
        <v>5214980.1100000003</v>
      </c>
      <c r="BB81" s="16">
        <f t="shared" si="7"/>
        <v>3.1091018972316488E-3</v>
      </c>
      <c r="BC81" s="16">
        <f t="shared" si="7"/>
        <v>3.1091018972316488E-3</v>
      </c>
    </row>
    <row r="82" spans="1:55">
      <c r="A82" s="32">
        <v>46022</v>
      </c>
      <c r="B82" s="33">
        <v>62003</v>
      </c>
      <c r="C82" t="s">
        <v>1336</v>
      </c>
      <c r="D82" t="s">
        <v>1393</v>
      </c>
      <c r="E82" t="s">
        <v>461</v>
      </c>
      <c r="F82">
        <v>0</v>
      </c>
      <c r="G82">
        <v>671347</v>
      </c>
      <c r="H82" s="6">
        <v>30263.875100000001</v>
      </c>
      <c r="I82" s="6">
        <v>4833140.8499999996</v>
      </c>
      <c r="J82" s="6">
        <v>565018.59959433938</v>
      </c>
      <c r="K82" s="6">
        <v>0</v>
      </c>
      <c r="L82" s="6">
        <v>0</v>
      </c>
      <c r="M82" s="6">
        <v>13155.205244500001</v>
      </c>
      <c r="N82" s="6">
        <v>0</v>
      </c>
      <c r="O82" s="6">
        <v>0</v>
      </c>
      <c r="P82" s="6">
        <v>4846296.0552444998</v>
      </c>
      <c r="Q82" s="6">
        <v>566556.50959433941</v>
      </c>
      <c r="R82" s="6">
        <v>15970</v>
      </c>
      <c r="S82" s="6">
        <v>0</v>
      </c>
      <c r="T82" s="6">
        <v>8.5539500000000004</v>
      </c>
      <c r="U82" s="6">
        <v>4833140.8499999996</v>
      </c>
      <c r="V82" s="6">
        <v>565018.6</v>
      </c>
      <c r="W82" s="6">
        <v>0</v>
      </c>
      <c r="X82" s="32"/>
      <c r="Y82" s="6">
        <v>0</v>
      </c>
      <c r="Z82" t="s">
        <v>178</v>
      </c>
      <c r="AA82">
        <v>405207</v>
      </c>
      <c r="AB82" t="s">
        <v>1393</v>
      </c>
      <c r="AC82" t="s">
        <v>134</v>
      </c>
      <c r="AD82" t="s">
        <v>134</v>
      </c>
      <c r="AE82" t="s">
        <v>135</v>
      </c>
      <c r="AF82" t="s">
        <v>135</v>
      </c>
      <c r="AG82" s="6">
        <v>0</v>
      </c>
      <c r="AH82" t="s">
        <v>136</v>
      </c>
      <c r="AI82" t="s">
        <v>83</v>
      </c>
      <c r="AJ82" t="s">
        <v>137</v>
      </c>
      <c r="AK82" t="s">
        <v>1394</v>
      </c>
      <c r="AL82" t="s">
        <v>1394</v>
      </c>
      <c r="AM82" t="s">
        <v>178</v>
      </c>
      <c r="AN82" t="s">
        <v>138</v>
      </c>
      <c r="AO82">
        <v>620</v>
      </c>
      <c r="AP82" s="6">
        <v>30263.875100000001</v>
      </c>
      <c r="AQ82" s="32"/>
      <c r="AR82" s="6">
        <v>100</v>
      </c>
      <c r="AS82" s="6">
        <v>0</v>
      </c>
      <c r="AT82" s="34">
        <v>379645332</v>
      </c>
      <c r="AU82" s="35">
        <v>1</v>
      </c>
      <c r="AW82" s="6">
        <f t="shared" si="8"/>
        <v>15970</v>
      </c>
      <c r="AX82" s="25">
        <f t="shared" si="9"/>
        <v>4.2065577142405113E-5</v>
      </c>
      <c r="AY82" s="25">
        <f t="shared" si="5"/>
        <v>4.2065577142405113E-5</v>
      </c>
      <c r="AZ82" s="25">
        <f t="shared" si="6"/>
        <v>4833140.8499999996</v>
      </c>
      <c r="BB82" s="16">
        <f t="shared" si="7"/>
        <v>4.206557714240511E-3</v>
      </c>
      <c r="BC82" s="16">
        <f t="shared" si="7"/>
        <v>4.206557714240511E-3</v>
      </c>
    </row>
    <row r="83" spans="1:55">
      <c r="A83" s="32">
        <v>46022</v>
      </c>
      <c r="B83" s="33">
        <v>62003</v>
      </c>
      <c r="C83" t="s">
        <v>220</v>
      </c>
      <c r="D83" t="s">
        <v>221</v>
      </c>
      <c r="E83" t="s">
        <v>152</v>
      </c>
      <c r="F83">
        <v>0</v>
      </c>
      <c r="G83">
        <v>1002478</v>
      </c>
      <c r="H83" s="6">
        <v>487.59053200000005</v>
      </c>
      <c r="I83" s="6">
        <v>23061081.800000001</v>
      </c>
      <c r="J83" s="6">
        <v>3626184.3197685382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23061081.800000001</v>
      </c>
      <c r="Q83" s="6">
        <v>3626184.3197685382</v>
      </c>
      <c r="R83" s="6">
        <v>47296</v>
      </c>
      <c r="S83" s="6">
        <v>0</v>
      </c>
      <c r="T83" s="6">
        <v>6.3596000000000004</v>
      </c>
      <c r="U83" s="6">
        <v>23061081.800000001</v>
      </c>
      <c r="V83" s="6">
        <v>3626184.32</v>
      </c>
      <c r="W83" s="6">
        <v>0</v>
      </c>
      <c r="X83" s="32"/>
      <c r="Y83" s="6">
        <v>0</v>
      </c>
      <c r="Z83" t="s">
        <v>153</v>
      </c>
      <c r="AA83" t="s">
        <v>222</v>
      </c>
      <c r="AB83" t="s">
        <v>221</v>
      </c>
      <c r="AC83" t="s">
        <v>134</v>
      </c>
      <c r="AD83" t="s">
        <v>134</v>
      </c>
      <c r="AE83" t="s">
        <v>135</v>
      </c>
      <c r="AF83" t="s">
        <v>135</v>
      </c>
      <c r="AG83" s="6">
        <v>0</v>
      </c>
      <c r="AH83" t="s">
        <v>136</v>
      </c>
      <c r="AI83" t="s">
        <v>83</v>
      </c>
      <c r="AJ83" t="s">
        <v>137</v>
      </c>
      <c r="AK83" t="s">
        <v>223</v>
      </c>
      <c r="AL83" t="s">
        <v>223</v>
      </c>
      <c r="AM83" t="s">
        <v>153</v>
      </c>
      <c r="AN83" t="s">
        <v>138</v>
      </c>
      <c r="AO83">
        <v>620</v>
      </c>
      <c r="AP83" s="6">
        <v>487.59053200000005</v>
      </c>
      <c r="AQ83" s="32"/>
      <c r="AR83" s="6">
        <v>1</v>
      </c>
      <c r="AS83" s="6">
        <v>0</v>
      </c>
      <c r="AT83" s="34">
        <v>1125699000</v>
      </c>
      <c r="AU83" s="35">
        <v>1</v>
      </c>
      <c r="AW83" s="6">
        <f t="shared" si="8"/>
        <v>47296</v>
      </c>
      <c r="AX83" s="25">
        <f t="shared" si="9"/>
        <v>4.2014783703281247E-5</v>
      </c>
      <c r="AY83" s="25">
        <f t="shared" si="5"/>
        <v>4.2014783703281247E-5</v>
      </c>
      <c r="AZ83" s="25">
        <f t="shared" si="6"/>
        <v>23061081.800000001</v>
      </c>
      <c r="BB83" s="16">
        <f t="shared" si="7"/>
        <v>4.2014783703281247E-3</v>
      </c>
      <c r="BC83" s="16">
        <f t="shared" si="7"/>
        <v>4.2014783703281247E-3</v>
      </c>
    </row>
    <row r="84" spans="1:55">
      <c r="A84" s="32">
        <v>46022</v>
      </c>
      <c r="B84" s="33">
        <v>62003</v>
      </c>
      <c r="C84" t="s">
        <v>749</v>
      </c>
      <c r="D84" t="s">
        <v>750</v>
      </c>
      <c r="E84" t="s">
        <v>461</v>
      </c>
      <c r="F84">
        <v>0</v>
      </c>
      <c r="G84">
        <v>769052</v>
      </c>
      <c r="H84" s="6">
        <v>11842.943775</v>
      </c>
      <c r="I84" s="6">
        <v>24005647.030000001</v>
      </c>
      <c r="J84" s="6">
        <v>2806381.4997749575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24005647.030000001</v>
      </c>
      <c r="Q84" s="6">
        <v>2806381.4997749575</v>
      </c>
      <c r="R84" s="6">
        <v>202700</v>
      </c>
      <c r="S84" s="6">
        <v>0</v>
      </c>
      <c r="T84" s="6">
        <v>8.5539500000000004</v>
      </c>
      <c r="U84" s="6">
        <v>24005647.030000001</v>
      </c>
      <c r="V84" s="6">
        <v>2806381.5</v>
      </c>
      <c r="W84" s="6">
        <v>0</v>
      </c>
      <c r="X84" s="32"/>
      <c r="Y84" s="6">
        <v>0</v>
      </c>
      <c r="Z84" t="s">
        <v>178</v>
      </c>
      <c r="AA84">
        <v>766937</v>
      </c>
      <c r="AB84" t="s">
        <v>750</v>
      </c>
      <c r="AC84" t="s">
        <v>134</v>
      </c>
      <c r="AD84" t="s">
        <v>134</v>
      </c>
      <c r="AE84" t="s">
        <v>135</v>
      </c>
      <c r="AF84" t="s">
        <v>135</v>
      </c>
      <c r="AG84" s="6">
        <v>0</v>
      </c>
      <c r="AH84" t="s">
        <v>136</v>
      </c>
      <c r="AI84" t="s">
        <v>83</v>
      </c>
      <c r="AJ84" t="s">
        <v>137</v>
      </c>
      <c r="AK84" t="s">
        <v>751</v>
      </c>
      <c r="AL84" t="s">
        <v>751</v>
      </c>
      <c r="AM84" t="s">
        <v>178</v>
      </c>
      <c r="AN84" t="s">
        <v>212</v>
      </c>
      <c r="AO84">
        <v>620</v>
      </c>
      <c r="AP84" s="6">
        <v>11842.943775</v>
      </c>
      <c r="AQ84" s="32"/>
      <c r="AR84" s="6">
        <v>100</v>
      </c>
      <c r="AS84" s="6">
        <v>0</v>
      </c>
      <c r="AT84" s="34">
        <v>527072260</v>
      </c>
      <c r="AU84" s="35">
        <v>1</v>
      </c>
      <c r="AW84" s="6">
        <f t="shared" si="8"/>
        <v>202700</v>
      </c>
      <c r="AX84" s="25">
        <f t="shared" si="9"/>
        <v>3.8457724942686229E-4</v>
      </c>
      <c r="AY84" s="25">
        <f t="shared" si="5"/>
        <v>3.8457724942686229E-4</v>
      </c>
      <c r="AZ84" s="25">
        <f t="shared" si="6"/>
        <v>24005647.030000001</v>
      </c>
      <c r="BB84" s="16">
        <f t="shared" si="7"/>
        <v>3.8457724942686226E-2</v>
      </c>
      <c r="BC84" s="16">
        <f t="shared" si="7"/>
        <v>3.8457724942686226E-2</v>
      </c>
    </row>
    <row r="85" spans="1:55">
      <c r="A85" s="32">
        <v>46022</v>
      </c>
      <c r="B85" s="33">
        <v>62003</v>
      </c>
      <c r="C85" t="s">
        <v>1337</v>
      </c>
      <c r="D85" t="s">
        <v>1395</v>
      </c>
      <c r="E85" t="s">
        <v>152</v>
      </c>
      <c r="F85">
        <v>0</v>
      </c>
      <c r="G85">
        <v>3888261</v>
      </c>
      <c r="H85" s="6">
        <v>833.29838800000005</v>
      </c>
      <c r="I85" s="6">
        <v>38596714.740000002</v>
      </c>
      <c r="J85" s="6">
        <v>6069047.5407258319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38596714.740000002</v>
      </c>
      <c r="Q85" s="6">
        <v>6069047.5407258319</v>
      </c>
      <c r="R85" s="6">
        <v>46318</v>
      </c>
      <c r="S85" s="6">
        <v>0</v>
      </c>
      <c r="T85" s="6">
        <v>6.3596000000000004</v>
      </c>
      <c r="U85" s="6">
        <v>38596714.740000002</v>
      </c>
      <c r="V85" s="6">
        <v>6069047.54</v>
      </c>
      <c r="W85" s="6">
        <v>0</v>
      </c>
      <c r="X85" s="32"/>
      <c r="Y85" s="6">
        <v>0</v>
      </c>
      <c r="Z85" t="s">
        <v>153</v>
      </c>
      <c r="AA85" t="s">
        <v>1396</v>
      </c>
      <c r="AB85" t="s">
        <v>1395</v>
      </c>
      <c r="AC85" t="s">
        <v>134</v>
      </c>
      <c r="AD85" t="s">
        <v>134</v>
      </c>
      <c r="AE85" t="s">
        <v>135</v>
      </c>
      <c r="AF85" t="s">
        <v>135</v>
      </c>
      <c r="AG85" s="6">
        <v>0</v>
      </c>
      <c r="AH85" t="s">
        <v>136</v>
      </c>
      <c r="AI85" t="s">
        <v>83</v>
      </c>
      <c r="AJ85" t="s">
        <v>137</v>
      </c>
      <c r="AK85" t="s">
        <v>1397</v>
      </c>
      <c r="AL85" t="s">
        <v>1397</v>
      </c>
      <c r="AM85" t="s">
        <v>153</v>
      </c>
      <c r="AN85" t="s">
        <v>138</v>
      </c>
      <c r="AO85">
        <v>620</v>
      </c>
      <c r="AP85" s="6">
        <v>833.29838800000005</v>
      </c>
      <c r="AQ85" s="32"/>
      <c r="AR85" s="6">
        <v>1</v>
      </c>
      <c r="AS85" s="6">
        <v>0</v>
      </c>
      <c r="AT85" s="34">
        <v>1259285070</v>
      </c>
      <c r="AU85" s="35">
        <v>1</v>
      </c>
      <c r="AW85" s="6">
        <f t="shared" si="8"/>
        <v>46318</v>
      </c>
      <c r="AX85" s="25">
        <f t="shared" si="9"/>
        <v>3.6781187281129284E-5</v>
      </c>
      <c r="AY85" s="25">
        <f t="shared" si="5"/>
        <v>3.6781187281129284E-5</v>
      </c>
      <c r="AZ85" s="25">
        <f t="shared" si="6"/>
        <v>38596714.740000002</v>
      </c>
      <c r="BB85" s="16">
        <f t="shared" si="7"/>
        <v>3.6781187281129282E-3</v>
      </c>
      <c r="BC85" s="16">
        <f t="shared" si="7"/>
        <v>3.6781187281129282E-3</v>
      </c>
    </row>
    <row r="86" spans="1:55">
      <c r="A86" s="32">
        <v>46022</v>
      </c>
      <c r="B86" s="33">
        <v>62003</v>
      </c>
      <c r="C86" t="s">
        <v>991</v>
      </c>
      <c r="D86" t="s">
        <v>1239</v>
      </c>
      <c r="E86" t="s">
        <v>152</v>
      </c>
      <c r="F86">
        <v>0</v>
      </c>
      <c r="G86">
        <v>1646902</v>
      </c>
      <c r="H86" s="6">
        <v>2201.0575600000002</v>
      </c>
      <c r="I86" s="6">
        <v>48711604.859999999</v>
      </c>
      <c r="J86" s="6">
        <v>7659539.099943392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48711604.859999999</v>
      </c>
      <c r="Q86" s="6">
        <v>7659539.099943392</v>
      </c>
      <c r="R86" s="6">
        <v>22131</v>
      </c>
      <c r="S86" s="6">
        <v>0</v>
      </c>
      <c r="T86" s="6">
        <v>6.3596000000000004</v>
      </c>
      <c r="U86" s="6">
        <v>48711604.859999999</v>
      </c>
      <c r="V86" s="6">
        <v>7659539.0999999996</v>
      </c>
      <c r="W86" s="6">
        <v>0</v>
      </c>
      <c r="X86" s="32"/>
      <c r="Y86" s="6">
        <v>0</v>
      </c>
      <c r="Z86" t="s">
        <v>153</v>
      </c>
      <c r="AA86" t="s">
        <v>1398</v>
      </c>
      <c r="AB86" t="s">
        <v>1239</v>
      </c>
      <c r="AC86" t="s">
        <v>134</v>
      </c>
      <c r="AD86" t="s">
        <v>134</v>
      </c>
      <c r="AE86" t="s">
        <v>135</v>
      </c>
      <c r="AF86" t="s">
        <v>135</v>
      </c>
      <c r="AG86" s="6">
        <v>0</v>
      </c>
      <c r="AH86" t="s">
        <v>136</v>
      </c>
      <c r="AI86" t="s">
        <v>83</v>
      </c>
      <c r="AJ86" t="s">
        <v>137</v>
      </c>
      <c r="AK86" t="s">
        <v>785</v>
      </c>
      <c r="AL86" t="s">
        <v>785</v>
      </c>
      <c r="AM86" t="s">
        <v>153</v>
      </c>
      <c r="AN86" t="s">
        <v>138</v>
      </c>
      <c r="AO86">
        <v>620</v>
      </c>
      <c r="AP86" s="6">
        <v>2201.0575600000002</v>
      </c>
      <c r="AQ86" s="32"/>
      <c r="AR86" s="6">
        <v>1</v>
      </c>
      <c r="AS86" s="6">
        <v>0</v>
      </c>
      <c r="AT86" s="34">
        <v>4741273799</v>
      </c>
      <c r="AU86" s="35">
        <v>1</v>
      </c>
      <c r="AW86" s="6">
        <f t="shared" si="8"/>
        <v>22131</v>
      </c>
      <c r="AX86" s="25">
        <f t="shared" si="9"/>
        <v>4.6677329633795314E-6</v>
      </c>
      <c r="AY86" s="25">
        <f t="shared" si="5"/>
        <v>4.6677329633795314E-6</v>
      </c>
      <c r="AZ86" s="25">
        <f t="shared" si="6"/>
        <v>48711604.859999999</v>
      </c>
      <c r="BB86" s="16">
        <f t="shared" si="7"/>
        <v>4.6677329633795312E-4</v>
      </c>
      <c r="BC86" s="16">
        <f t="shared" si="7"/>
        <v>4.6677329633795312E-4</v>
      </c>
    </row>
    <row r="87" spans="1:55">
      <c r="A87" s="32">
        <v>46022</v>
      </c>
      <c r="B87" s="33">
        <v>62003</v>
      </c>
      <c r="C87" t="s">
        <v>1240</v>
      </c>
      <c r="D87" t="s">
        <v>1399</v>
      </c>
      <c r="E87" t="s">
        <v>152</v>
      </c>
      <c r="F87">
        <v>0</v>
      </c>
      <c r="G87">
        <v>2189908</v>
      </c>
      <c r="H87" s="6">
        <v>1303.845192</v>
      </c>
      <c r="I87" s="6">
        <v>32601345.18</v>
      </c>
      <c r="J87" s="6">
        <v>5126320.0798792373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32601345.18</v>
      </c>
      <c r="Q87" s="6">
        <v>5126320.0798792373</v>
      </c>
      <c r="R87" s="6">
        <v>25004</v>
      </c>
      <c r="S87" s="6">
        <v>0</v>
      </c>
      <c r="T87" s="6">
        <v>6.3596000000000004</v>
      </c>
      <c r="U87" s="6">
        <v>32601345.18</v>
      </c>
      <c r="V87" s="6">
        <v>5126320.08</v>
      </c>
      <c r="W87" s="6">
        <v>0</v>
      </c>
      <c r="X87" s="32"/>
      <c r="Y87" s="6">
        <v>0</v>
      </c>
      <c r="Z87" t="s">
        <v>153</v>
      </c>
      <c r="AA87" t="s">
        <v>1400</v>
      </c>
      <c r="AB87" t="s">
        <v>1399</v>
      </c>
      <c r="AC87" t="s">
        <v>134</v>
      </c>
      <c r="AD87" t="s">
        <v>134</v>
      </c>
      <c r="AE87" t="s">
        <v>135</v>
      </c>
      <c r="AF87" t="s">
        <v>135</v>
      </c>
      <c r="AG87" s="6">
        <v>0</v>
      </c>
      <c r="AH87" t="s">
        <v>136</v>
      </c>
      <c r="AI87" t="s">
        <v>83</v>
      </c>
      <c r="AJ87" t="s">
        <v>137</v>
      </c>
      <c r="AK87" t="s">
        <v>1248</v>
      </c>
      <c r="AL87" t="s">
        <v>1248</v>
      </c>
      <c r="AM87" t="s">
        <v>153</v>
      </c>
      <c r="AN87" t="s">
        <v>138</v>
      </c>
      <c r="AO87">
        <v>620</v>
      </c>
      <c r="AP87" s="6">
        <v>1303.845192</v>
      </c>
      <c r="AQ87" s="32"/>
      <c r="AR87" s="6">
        <v>1</v>
      </c>
      <c r="AS87" s="6">
        <v>0</v>
      </c>
      <c r="AT87" s="34">
        <v>402062262</v>
      </c>
      <c r="AU87" s="35">
        <v>1</v>
      </c>
      <c r="AW87" s="6">
        <f t="shared" si="8"/>
        <v>25004</v>
      </c>
      <c r="AX87" s="25">
        <f t="shared" si="9"/>
        <v>6.2189373047898735E-5</v>
      </c>
      <c r="AY87" s="25">
        <f t="shared" si="5"/>
        <v>6.2189373047898735E-5</v>
      </c>
      <c r="AZ87" s="25">
        <f t="shared" si="6"/>
        <v>32601345.18</v>
      </c>
      <c r="BB87" s="16">
        <f t="shared" si="7"/>
        <v>6.2189373047898738E-3</v>
      </c>
      <c r="BC87" s="16">
        <f t="shared" si="7"/>
        <v>6.2189373047898738E-3</v>
      </c>
    </row>
    <row r="88" spans="1:55">
      <c r="A88" s="32">
        <v>46022</v>
      </c>
      <c r="B88" s="33">
        <v>62003</v>
      </c>
      <c r="C88" t="s">
        <v>752</v>
      </c>
      <c r="D88" t="s">
        <v>753</v>
      </c>
      <c r="E88" t="s">
        <v>152</v>
      </c>
      <c r="F88">
        <v>0</v>
      </c>
      <c r="G88">
        <v>1020561</v>
      </c>
      <c r="H88" s="6">
        <v>371.27344799999997</v>
      </c>
      <c r="I88" s="6">
        <v>20737478.440000001</v>
      </c>
      <c r="J88" s="6">
        <v>3260814.9003081955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20737478.440000001</v>
      </c>
      <c r="Q88" s="6">
        <v>3260814.9003081955</v>
      </c>
      <c r="R88" s="6">
        <v>55855</v>
      </c>
      <c r="S88" s="6">
        <v>0</v>
      </c>
      <c r="T88" s="6">
        <v>6.3596000000000004</v>
      </c>
      <c r="U88" s="6">
        <v>20737478.440000001</v>
      </c>
      <c r="V88" s="6">
        <v>3260814.9</v>
      </c>
      <c r="W88" s="6">
        <v>0</v>
      </c>
      <c r="X88" s="32"/>
      <c r="Y88" s="6">
        <v>0</v>
      </c>
      <c r="Z88" t="s">
        <v>153</v>
      </c>
      <c r="AA88" t="s">
        <v>754</v>
      </c>
      <c r="AB88" t="s">
        <v>753</v>
      </c>
      <c r="AC88" t="s">
        <v>134</v>
      </c>
      <c r="AD88" t="s">
        <v>134</v>
      </c>
      <c r="AE88" t="s">
        <v>135</v>
      </c>
      <c r="AF88" t="s">
        <v>135</v>
      </c>
      <c r="AG88" s="6">
        <v>0</v>
      </c>
      <c r="AH88" t="s">
        <v>136</v>
      </c>
      <c r="AI88" t="s">
        <v>83</v>
      </c>
      <c r="AJ88" t="s">
        <v>137</v>
      </c>
      <c r="AK88" t="s">
        <v>755</v>
      </c>
      <c r="AL88" t="s">
        <v>755</v>
      </c>
      <c r="AM88" t="s">
        <v>153</v>
      </c>
      <c r="AN88" t="s">
        <v>196</v>
      </c>
      <c r="AO88">
        <v>620</v>
      </c>
      <c r="AP88" s="6">
        <v>371.27344799999997</v>
      </c>
      <c r="AQ88" s="32"/>
      <c r="AR88" s="6">
        <v>1</v>
      </c>
      <c r="AS88" s="6">
        <v>0</v>
      </c>
      <c r="AT88" s="34">
        <v>1341000000</v>
      </c>
      <c r="AU88" s="35">
        <v>1</v>
      </c>
      <c r="AW88" s="6">
        <f t="shared" si="8"/>
        <v>55855</v>
      </c>
      <c r="AX88" s="25">
        <f t="shared" si="9"/>
        <v>4.1651752423564506E-5</v>
      </c>
      <c r="AY88" s="25">
        <f t="shared" si="5"/>
        <v>4.1651752423564506E-5</v>
      </c>
      <c r="AZ88" s="25">
        <f t="shared" si="6"/>
        <v>20737478.440000001</v>
      </c>
      <c r="BB88" s="16">
        <f t="shared" si="7"/>
        <v>4.165175242356451E-3</v>
      </c>
      <c r="BC88" s="16">
        <f t="shared" si="7"/>
        <v>4.165175242356451E-3</v>
      </c>
    </row>
    <row r="89" spans="1:55">
      <c r="A89" s="32">
        <v>46022</v>
      </c>
      <c r="B89" s="33">
        <v>62003</v>
      </c>
      <c r="C89" t="s">
        <v>1144</v>
      </c>
      <c r="D89" t="s">
        <v>1401</v>
      </c>
      <c r="E89" t="s">
        <v>152</v>
      </c>
      <c r="F89">
        <v>0</v>
      </c>
      <c r="G89">
        <v>686956</v>
      </c>
      <c r="H89" s="6">
        <v>3847.6215960000009</v>
      </c>
      <c r="I89" s="6">
        <v>11185035.98</v>
      </c>
      <c r="J89" s="6">
        <v>1758764.0700672998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11185035.98</v>
      </c>
      <c r="Q89" s="6">
        <v>1758764.0700672998</v>
      </c>
      <c r="R89" s="6">
        <v>2907</v>
      </c>
      <c r="S89" s="6">
        <v>0</v>
      </c>
      <c r="T89" s="6">
        <v>6.3596000000000004</v>
      </c>
      <c r="U89" s="6">
        <v>11185035.98</v>
      </c>
      <c r="V89" s="6">
        <v>1758764.07</v>
      </c>
      <c r="W89" s="6">
        <v>0</v>
      </c>
      <c r="X89" s="32"/>
      <c r="Y89" s="6">
        <v>0</v>
      </c>
      <c r="Z89" t="s">
        <v>153</v>
      </c>
      <c r="AA89" t="s">
        <v>1402</v>
      </c>
      <c r="AB89" t="s">
        <v>1401</v>
      </c>
      <c r="AC89" t="s">
        <v>134</v>
      </c>
      <c r="AD89" t="s">
        <v>134</v>
      </c>
      <c r="AE89" t="s">
        <v>135</v>
      </c>
      <c r="AF89" t="s">
        <v>135</v>
      </c>
      <c r="AG89" s="6">
        <v>0</v>
      </c>
      <c r="AH89" t="s">
        <v>136</v>
      </c>
      <c r="AI89" t="s">
        <v>83</v>
      </c>
      <c r="AJ89" t="s">
        <v>137</v>
      </c>
      <c r="AK89" t="s">
        <v>947</v>
      </c>
      <c r="AL89" t="s">
        <v>947</v>
      </c>
      <c r="AM89" t="s">
        <v>153</v>
      </c>
      <c r="AN89" t="s">
        <v>725</v>
      </c>
      <c r="AO89">
        <v>620</v>
      </c>
      <c r="AP89" s="6">
        <v>3847.6215960000009</v>
      </c>
      <c r="AQ89" s="32"/>
      <c r="AR89" s="6">
        <v>1</v>
      </c>
      <c r="AS89" s="6">
        <v>0</v>
      </c>
      <c r="AT89" s="34">
        <v>45922000</v>
      </c>
      <c r="AU89" s="35">
        <v>1</v>
      </c>
      <c r="AW89" s="6">
        <f t="shared" si="8"/>
        <v>2907</v>
      </c>
      <c r="AX89" s="25">
        <f t="shared" si="9"/>
        <v>6.3302992029963857E-5</v>
      </c>
      <c r="AY89" s="25">
        <f t="shared" si="5"/>
        <v>6.3302992029963857E-5</v>
      </c>
      <c r="AZ89" s="25">
        <f t="shared" si="6"/>
        <v>11185035.98</v>
      </c>
      <c r="BB89" s="16">
        <f t="shared" si="7"/>
        <v>6.3302992029963855E-3</v>
      </c>
      <c r="BC89" s="16">
        <f t="shared" si="7"/>
        <v>6.3302992029963855E-3</v>
      </c>
    </row>
    <row r="90" spans="1:55">
      <c r="A90" s="32">
        <v>46022</v>
      </c>
      <c r="B90" s="33">
        <v>62003</v>
      </c>
      <c r="C90" t="s">
        <v>224</v>
      </c>
      <c r="D90" t="s">
        <v>225</v>
      </c>
      <c r="E90" t="s">
        <v>152</v>
      </c>
      <c r="F90">
        <v>0</v>
      </c>
      <c r="G90">
        <v>1052600</v>
      </c>
      <c r="H90" s="6">
        <v>1990.5547999999999</v>
      </c>
      <c r="I90" s="6">
        <v>94292580.879999995</v>
      </c>
      <c r="J90" s="6">
        <v>14826810.000628969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94292580.879999995</v>
      </c>
      <c r="Q90" s="6">
        <v>14826810.000628969</v>
      </c>
      <c r="R90" s="6">
        <v>47370</v>
      </c>
      <c r="S90" s="6">
        <v>0</v>
      </c>
      <c r="T90" s="6">
        <v>6.3596000000000004</v>
      </c>
      <c r="U90" s="6">
        <v>94292580.879999995</v>
      </c>
      <c r="V90" s="6">
        <v>14826810</v>
      </c>
      <c r="W90" s="6">
        <v>0</v>
      </c>
      <c r="X90" s="32"/>
      <c r="Y90" s="6">
        <v>0</v>
      </c>
      <c r="Z90" t="s">
        <v>153</v>
      </c>
      <c r="AA90" t="s">
        <v>226</v>
      </c>
      <c r="AB90" t="s">
        <v>225</v>
      </c>
      <c r="AC90" t="s">
        <v>134</v>
      </c>
      <c r="AD90" t="s">
        <v>134</v>
      </c>
      <c r="AE90" t="s">
        <v>135</v>
      </c>
      <c r="AF90" t="s">
        <v>135</v>
      </c>
      <c r="AG90" s="6">
        <v>0</v>
      </c>
      <c r="AH90" t="s">
        <v>136</v>
      </c>
      <c r="AI90" t="s">
        <v>83</v>
      </c>
      <c r="AJ90" t="s">
        <v>137</v>
      </c>
      <c r="AK90" t="s">
        <v>227</v>
      </c>
      <c r="AL90" t="s">
        <v>227</v>
      </c>
      <c r="AM90" t="s">
        <v>153</v>
      </c>
      <c r="AN90" t="s">
        <v>138</v>
      </c>
      <c r="AO90">
        <v>620</v>
      </c>
      <c r="AP90" s="6">
        <v>1990.5547999999999</v>
      </c>
      <c r="AQ90" s="32"/>
      <c r="AR90" s="6">
        <v>1</v>
      </c>
      <c r="AS90" s="6">
        <v>0</v>
      </c>
      <c r="AT90" s="34">
        <v>5818000000</v>
      </c>
      <c r="AU90" s="35">
        <v>1</v>
      </c>
      <c r="AW90" s="6">
        <f t="shared" si="8"/>
        <v>47370</v>
      </c>
      <c r="AX90" s="25">
        <f t="shared" si="9"/>
        <v>8.1419731866620825E-6</v>
      </c>
      <c r="AY90" s="25">
        <f t="shared" si="5"/>
        <v>8.1419731866620825E-6</v>
      </c>
      <c r="AZ90" s="25">
        <f t="shared" si="6"/>
        <v>94292580.879999995</v>
      </c>
      <c r="BB90" s="16">
        <f t="shared" si="7"/>
        <v>8.1419731866620823E-4</v>
      </c>
      <c r="BC90" s="16">
        <f t="shared" si="7"/>
        <v>8.1419731866620823E-4</v>
      </c>
    </row>
    <row r="91" spans="1:55">
      <c r="A91" s="32">
        <v>46022</v>
      </c>
      <c r="B91" s="33">
        <v>62003</v>
      </c>
      <c r="C91" t="s">
        <v>169</v>
      </c>
      <c r="D91" t="s">
        <v>170</v>
      </c>
      <c r="E91" t="s">
        <v>152</v>
      </c>
      <c r="F91">
        <v>0</v>
      </c>
      <c r="G91">
        <v>47441</v>
      </c>
      <c r="H91" s="6">
        <v>489.87998800000003</v>
      </c>
      <c r="I91" s="6">
        <v>38613810.289999999</v>
      </c>
      <c r="J91" s="6">
        <v>6071735.6893515307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38613810.289999999</v>
      </c>
      <c r="Q91" s="6">
        <v>6071735.6893515307</v>
      </c>
      <c r="R91" s="6">
        <v>78823</v>
      </c>
      <c r="S91" s="6">
        <v>0</v>
      </c>
      <c r="T91" s="6">
        <v>6.3596000000000004</v>
      </c>
      <c r="U91" s="6">
        <v>38613810.289999999</v>
      </c>
      <c r="V91" s="6">
        <v>6071735.6900000004</v>
      </c>
      <c r="W91" s="6">
        <v>0</v>
      </c>
      <c r="X91" s="32"/>
      <c r="Y91" s="6">
        <v>0</v>
      </c>
      <c r="Z91" t="s">
        <v>153</v>
      </c>
      <c r="AA91">
        <v>2198163</v>
      </c>
      <c r="AB91" t="s">
        <v>170</v>
      </c>
      <c r="AC91" t="s">
        <v>134</v>
      </c>
      <c r="AD91" t="s">
        <v>134</v>
      </c>
      <c r="AE91" t="s">
        <v>135</v>
      </c>
      <c r="AF91" t="s">
        <v>135</v>
      </c>
      <c r="AG91" s="6">
        <v>0</v>
      </c>
      <c r="AH91" t="s">
        <v>136</v>
      </c>
      <c r="AI91" t="s">
        <v>83</v>
      </c>
      <c r="AJ91" t="s">
        <v>137</v>
      </c>
      <c r="AK91" t="s">
        <v>37</v>
      </c>
      <c r="AL91" t="s">
        <v>37</v>
      </c>
      <c r="AM91" t="s">
        <v>153</v>
      </c>
      <c r="AN91" t="s">
        <v>138</v>
      </c>
      <c r="AO91">
        <v>620</v>
      </c>
      <c r="AP91" s="6">
        <v>489.87998800000003</v>
      </c>
      <c r="AQ91" s="32"/>
      <c r="AR91" s="6">
        <v>1</v>
      </c>
      <c r="AS91" s="6">
        <v>0</v>
      </c>
      <c r="AT91" s="34">
        <v>3951094563</v>
      </c>
      <c r="AU91" s="35">
        <v>1</v>
      </c>
      <c r="AW91" s="6">
        <f t="shared" si="8"/>
        <v>78823</v>
      </c>
      <c r="AX91" s="25">
        <f t="shared" si="9"/>
        <v>1.9949661731242144E-5</v>
      </c>
      <c r="AY91" s="25">
        <f t="shared" si="5"/>
        <v>1.9949661731242144E-5</v>
      </c>
      <c r="AZ91" s="25">
        <f t="shared" si="6"/>
        <v>38613810.289999999</v>
      </c>
      <c r="BB91" s="16">
        <f t="shared" si="7"/>
        <v>1.9949661731242145E-3</v>
      </c>
      <c r="BC91" s="16">
        <f t="shared" si="7"/>
        <v>1.9949661731242145E-3</v>
      </c>
    </row>
    <row r="92" spans="1:55">
      <c r="A92" s="32">
        <v>46022</v>
      </c>
      <c r="B92" s="33">
        <v>62003</v>
      </c>
      <c r="C92" t="s">
        <v>208</v>
      </c>
      <c r="D92" t="s">
        <v>209</v>
      </c>
      <c r="E92" t="s">
        <v>152</v>
      </c>
      <c r="F92">
        <v>0</v>
      </c>
      <c r="G92">
        <v>633103</v>
      </c>
      <c r="H92" s="6">
        <v>3630.5684480000009</v>
      </c>
      <c r="I92" s="6">
        <v>41352174.619999997</v>
      </c>
      <c r="J92" s="6">
        <v>6502323.1995722996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41352174.619999997</v>
      </c>
      <c r="Q92" s="6">
        <v>6502323.1995722996</v>
      </c>
      <c r="R92" s="6">
        <v>11390</v>
      </c>
      <c r="S92" s="6">
        <v>0</v>
      </c>
      <c r="T92" s="6">
        <v>6.3596000000000004</v>
      </c>
      <c r="U92" s="6">
        <v>41352174.619999997</v>
      </c>
      <c r="V92" s="6">
        <v>6502323.2000000002</v>
      </c>
      <c r="W92" s="6">
        <v>0</v>
      </c>
      <c r="X92" s="32"/>
      <c r="Y92" s="6">
        <v>0</v>
      </c>
      <c r="Z92" t="s">
        <v>153</v>
      </c>
      <c r="AA92" t="s">
        <v>210</v>
      </c>
      <c r="AB92" t="s">
        <v>209</v>
      </c>
      <c r="AC92" t="s">
        <v>134</v>
      </c>
      <c r="AD92" t="s">
        <v>134</v>
      </c>
      <c r="AE92" t="s">
        <v>135</v>
      </c>
      <c r="AF92" t="s">
        <v>135</v>
      </c>
      <c r="AG92" s="6">
        <v>0</v>
      </c>
      <c r="AH92" t="s">
        <v>136</v>
      </c>
      <c r="AI92" t="s">
        <v>83</v>
      </c>
      <c r="AJ92" t="s">
        <v>137</v>
      </c>
      <c r="AK92" t="s">
        <v>211</v>
      </c>
      <c r="AL92" t="s">
        <v>211</v>
      </c>
      <c r="AM92" t="s">
        <v>153</v>
      </c>
      <c r="AN92" t="s">
        <v>212</v>
      </c>
      <c r="AO92">
        <v>620</v>
      </c>
      <c r="AP92" s="6">
        <v>3630.5684480000009</v>
      </c>
      <c r="AQ92" s="32"/>
      <c r="AR92" s="6">
        <v>1</v>
      </c>
      <c r="AS92" s="6">
        <v>0</v>
      </c>
      <c r="AT92" s="34">
        <v>1405000000</v>
      </c>
      <c r="AU92" s="35">
        <v>1</v>
      </c>
      <c r="AW92" s="6">
        <f t="shared" si="8"/>
        <v>11390</v>
      </c>
      <c r="AX92" s="25">
        <f t="shared" si="9"/>
        <v>8.1067615658362996E-6</v>
      </c>
      <c r="AY92" s="25">
        <f t="shared" si="5"/>
        <v>8.1067615658362996E-6</v>
      </c>
      <c r="AZ92" s="25">
        <f t="shared" si="6"/>
        <v>41352174.619999997</v>
      </c>
      <c r="BB92" s="16">
        <f t="shared" si="7"/>
        <v>8.1067615658362993E-4</v>
      </c>
      <c r="BC92" s="16">
        <f t="shared" si="7"/>
        <v>8.1067615658362993E-4</v>
      </c>
    </row>
    <row r="93" spans="1:55">
      <c r="A93" s="32">
        <v>46022</v>
      </c>
      <c r="B93" s="33">
        <v>62003</v>
      </c>
      <c r="C93" t="s">
        <v>1241</v>
      </c>
      <c r="D93" t="s">
        <v>1403</v>
      </c>
      <c r="E93" t="s">
        <v>152</v>
      </c>
      <c r="F93">
        <v>0</v>
      </c>
      <c r="G93">
        <v>1913941</v>
      </c>
      <c r="H93" s="6">
        <v>519.64291600000001</v>
      </c>
      <c r="I93" s="6">
        <v>31788116.100000001</v>
      </c>
      <c r="J93" s="6">
        <v>4998445.8299264107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31788116.100000001</v>
      </c>
      <c r="Q93" s="6">
        <v>4998445.8299264107</v>
      </c>
      <c r="R93" s="6">
        <v>61173</v>
      </c>
      <c r="S93" s="6">
        <v>0</v>
      </c>
      <c r="T93" s="6">
        <v>6.3596000000000004</v>
      </c>
      <c r="U93" s="6">
        <v>31788116.100000001</v>
      </c>
      <c r="V93" s="6">
        <v>4998445.83</v>
      </c>
      <c r="W93" s="6">
        <v>0</v>
      </c>
      <c r="X93" s="32"/>
      <c r="Y93" s="6">
        <v>0</v>
      </c>
      <c r="Z93" t="s">
        <v>153</v>
      </c>
      <c r="AA93" t="s">
        <v>1404</v>
      </c>
      <c r="AB93" t="s">
        <v>1403</v>
      </c>
      <c r="AC93" t="s">
        <v>134</v>
      </c>
      <c r="AD93" t="s">
        <v>134</v>
      </c>
      <c r="AE93" t="s">
        <v>135</v>
      </c>
      <c r="AF93" t="s">
        <v>135</v>
      </c>
      <c r="AG93" s="6">
        <v>0</v>
      </c>
      <c r="AH93" t="s">
        <v>136</v>
      </c>
      <c r="AI93" t="s">
        <v>83</v>
      </c>
      <c r="AJ93" t="s">
        <v>137</v>
      </c>
      <c r="AK93" t="s">
        <v>1266</v>
      </c>
      <c r="AL93" t="s">
        <v>1266</v>
      </c>
      <c r="AM93" t="s">
        <v>153</v>
      </c>
      <c r="AN93" t="s">
        <v>138</v>
      </c>
      <c r="AO93">
        <v>620</v>
      </c>
      <c r="AP93" s="6">
        <v>519.64291600000001</v>
      </c>
      <c r="AQ93" s="32"/>
      <c r="AR93" s="6">
        <v>1</v>
      </c>
      <c r="AS93" s="6">
        <v>0</v>
      </c>
      <c r="AT93" s="34">
        <v>2077830381</v>
      </c>
      <c r="AU93" s="35">
        <v>1</v>
      </c>
      <c r="AW93" s="6">
        <f t="shared" si="8"/>
        <v>61173</v>
      </c>
      <c r="AX93" s="25">
        <f t="shared" si="9"/>
        <v>2.944080544753571E-5</v>
      </c>
      <c r="AY93" s="25">
        <f t="shared" si="5"/>
        <v>2.944080544753571E-5</v>
      </c>
      <c r="AZ93" s="25">
        <f t="shared" si="6"/>
        <v>31788116.100000001</v>
      </c>
      <c r="BB93" s="16">
        <f t="shared" si="7"/>
        <v>2.9440805447535712E-3</v>
      </c>
      <c r="BC93" s="16">
        <f t="shared" si="7"/>
        <v>2.9440805447535712E-3</v>
      </c>
    </row>
    <row r="94" spans="1:55">
      <c r="A94" s="32">
        <v>46022</v>
      </c>
      <c r="B94" s="33">
        <v>62003</v>
      </c>
      <c r="C94" t="s">
        <v>228</v>
      </c>
      <c r="D94" t="s">
        <v>229</v>
      </c>
      <c r="E94" t="s">
        <v>152</v>
      </c>
      <c r="F94">
        <v>0</v>
      </c>
      <c r="G94">
        <v>1820912</v>
      </c>
      <c r="H94" s="6">
        <v>1750.3527080000001</v>
      </c>
      <c r="I94" s="6">
        <v>7269214.7999999998</v>
      </c>
      <c r="J94" s="6">
        <v>1143030.1905780237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7269214.7999999998</v>
      </c>
      <c r="Q94" s="6">
        <v>1143030.1905780237</v>
      </c>
      <c r="R94" s="6">
        <v>4153</v>
      </c>
      <c r="S94" s="6">
        <v>0</v>
      </c>
      <c r="T94" s="6">
        <v>6.3596000000000004</v>
      </c>
      <c r="U94" s="6">
        <v>7269214.7999999998</v>
      </c>
      <c r="V94" s="6">
        <v>1143030.19</v>
      </c>
      <c r="W94" s="6">
        <v>0</v>
      </c>
      <c r="X94" s="32"/>
      <c r="Y94" s="6">
        <v>0</v>
      </c>
      <c r="Z94" t="s">
        <v>153</v>
      </c>
      <c r="AA94" t="s">
        <v>230</v>
      </c>
      <c r="AB94" t="s">
        <v>229</v>
      </c>
      <c r="AC94" t="s">
        <v>134</v>
      </c>
      <c r="AD94" t="s">
        <v>134</v>
      </c>
      <c r="AE94" t="s">
        <v>135</v>
      </c>
      <c r="AF94" t="s">
        <v>135</v>
      </c>
      <c r="AG94" s="6">
        <v>0</v>
      </c>
      <c r="AH94" t="s">
        <v>136</v>
      </c>
      <c r="AI94" t="s">
        <v>83</v>
      </c>
      <c r="AJ94" t="s">
        <v>137</v>
      </c>
      <c r="AK94" t="s">
        <v>756</v>
      </c>
      <c r="AL94" t="s">
        <v>756</v>
      </c>
      <c r="AM94" t="s">
        <v>153</v>
      </c>
      <c r="AN94" t="s">
        <v>138</v>
      </c>
      <c r="AO94">
        <v>620</v>
      </c>
      <c r="AP94" s="6">
        <v>1750.3527080000001</v>
      </c>
      <c r="AQ94" s="32"/>
      <c r="AR94" s="6">
        <v>1</v>
      </c>
      <c r="AS94" s="6">
        <v>0</v>
      </c>
      <c r="AT94" s="34">
        <v>404000000</v>
      </c>
      <c r="AU94" s="35">
        <v>1</v>
      </c>
      <c r="AW94" s="6">
        <f t="shared" si="8"/>
        <v>4153</v>
      </c>
      <c r="AX94" s="25">
        <f t="shared" si="9"/>
        <v>1.027970297029703E-5</v>
      </c>
      <c r="AY94" s="25">
        <f t="shared" si="5"/>
        <v>1.027970297029703E-5</v>
      </c>
      <c r="AZ94" s="25">
        <f t="shared" si="6"/>
        <v>7269214.7999999998</v>
      </c>
      <c r="BB94" s="16">
        <f t="shared" si="7"/>
        <v>1.0279702970297029E-3</v>
      </c>
      <c r="BC94" s="16">
        <f t="shared" si="7"/>
        <v>1.0279702970297029E-3</v>
      </c>
    </row>
    <row r="95" spans="1:55">
      <c r="A95" s="32">
        <v>46022</v>
      </c>
      <c r="B95" s="33">
        <v>62003</v>
      </c>
      <c r="C95" t="s">
        <v>628</v>
      </c>
      <c r="D95" t="s">
        <v>1405</v>
      </c>
      <c r="E95" t="s">
        <v>152</v>
      </c>
      <c r="F95">
        <v>0</v>
      </c>
      <c r="G95">
        <v>875712</v>
      </c>
      <c r="H95" s="6">
        <v>3890.7396840000001</v>
      </c>
      <c r="I95" s="6">
        <v>24865717.32</v>
      </c>
      <c r="J95" s="6">
        <v>3909949.889930184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24865717.32</v>
      </c>
      <c r="Q95" s="6">
        <v>3909949.889930184</v>
      </c>
      <c r="R95" s="6">
        <v>6391</v>
      </c>
      <c r="S95" s="6">
        <v>0</v>
      </c>
      <c r="T95" s="6">
        <v>6.3596000000000004</v>
      </c>
      <c r="U95" s="6">
        <v>24865717.32</v>
      </c>
      <c r="V95" s="6">
        <v>3909949.89</v>
      </c>
      <c r="W95" s="6">
        <v>0</v>
      </c>
      <c r="X95" s="32"/>
      <c r="Y95" s="6">
        <v>0</v>
      </c>
      <c r="Z95" t="s">
        <v>153</v>
      </c>
      <c r="AA95">
        <v>2474164</v>
      </c>
      <c r="AB95" t="s">
        <v>1405</v>
      </c>
      <c r="AC95" t="s">
        <v>134</v>
      </c>
      <c r="AD95" t="s">
        <v>134</v>
      </c>
      <c r="AE95" t="s">
        <v>135</v>
      </c>
      <c r="AF95" t="s">
        <v>135</v>
      </c>
      <c r="AG95" s="6">
        <v>0</v>
      </c>
      <c r="AH95" t="s">
        <v>136</v>
      </c>
      <c r="AI95" t="s">
        <v>83</v>
      </c>
      <c r="AJ95" t="s">
        <v>137</v>
      </c>
      <c r="AK95" t="s">
        <v>682</v>
      </c>
      <c r="AL95" t="s">
        <v>682</v>
      </c>
      <c r="AM95" t="s">
        <v>153</v>
      </c>
      <c r="AN95" t="s">
        <v>143</v>
      </c>
      <c r="AO95">
        <v>620</v>
      </c>
      <c r="AP95" s="6">
        <v>3890.7396840000001</v>
      </c>
      <c r="AQ95" s="32"/>
      <c r="AR95" s="6">
        <v>1</v>
      </c>
      <c r="AS95" s="6">
        <v>0</v>
      </c>
      <c r="AT95" s="34">
        <v>61245536</v>
      </c>
      <c r="AU95" s="35">
        <v>1</v>
      </c>
      <c r="AW95" s="6">
        <f t="shared" si="8"/>
        <v>6391</v>
      </c>
      <c r="AX95" s="25">
        <f t="shared" si="9"/>
        <v>1.0435046237492313E-4</v>
      </c>
      <c r="AY95" s="25">
        <f t="shared" si="5"/>
        <v>1.0435046237492313E-4</v>
      </c>
      <c r="AZ95" s="25">
        <f t="shared" si="6"/>
        <v>24865717.32</v>
      </c>
      <c r="BB95" s="16">
        <f t="shared" si="7"/>
        <v>1.0435046237492312E-2</v>
      </c>
      <c r="BC95" s="16">
        <f t="shared" si="7"/>
        <v>1.0435046237492312E-2</v>
      </c>
    </row>
    <row r="96" spans="1:55">
      <c r="A96" s="32">
        <v>46022</v>
      </c>
      <c r="B96" s="33">
        <v>62003</v>
      </c>
      <c r="C96" t="s">
        <v>352</v>
      </c>
      <c r="D96" t="s">
        <v>177</v>
      </c>
      <c r="E96" t="s">
        <v>461</v>
      </c>
      <c r="F96">
        <v>0</v>
      </c>
      <c r="G96">
        <v>597117</v>
      </c>
      <c r="H96" s="6">
        <v>51340.8079</v>
      </c>
      <c r="I96" s="6">
        <v>6356505.4299999997</v>
      </c>
      <c r="J96" s="6">
        <v>743107.62045604654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6356505.4299999997</v>
      </c>
      <c r="Q96" s="6">
        <v>743107.62045604654</v>
      </c>
      <c r="R96" s="6">
        <v>12381</v>
      </c>
      <c r="S96" s="6">
        <v>0</v>
      </c>
      <c r="T96" s="6">
        <v>8.5539500000000004</v>
      </c>
      <c r="U96" s="6">
        <v>6356505.4299999997</v>
      </c>
      <c r="V96" s="6">
        <v>743107.62</v>
      </c>
      <c r="W96" s="6">
        <v>0</v>
      </c>
      <c r="X96" s="32"/>
      <c r="Y96" s="6">
        <v>0</v>
      </c>
      <c r="Z96" t="s">
        <v>178</v>
      </c>
      <c r="AA96" t="s">
        <v>179</v>
      </c>
      <c r="AB96" t="s">
        <v>177</v>
      </c>
      <c r="AC96" t="s">
        <v>134</v>
      </c>
      <c r="AD96" t="s">
        <v>134</v>
      </c>
      <c r="AE96" t="s">
        <v>135</v>
      </c>
      <c r="AF96" t="s">
        <v>135</v>
      </c>
      <c r="AG96" s="6">
        <v>0</v>
      </c>
      <c r="AH96" t="s">
        <v>136</v>
      </c>
      <c r="AI96" t="s">
        <v>83</v>
      </c>
      <c r="AJ96" t="s">
        <v>137</v>
      </c>
      <c r="AK96" t="s">
        <v>180</v>
      </c>
      <c r="AL96" t="s">
        <v>180</v>
      </c>
      <c r="AM96" t="s">
        <v>178</v>
      </c>
      <c r="AN96" t="s">
        <v>138</v>
      </c>
      <c r="AO96">
        <v>620</v>
      </c>
      <c r="AP96" s="6">
        <v>51340.8079</v>
      </c>
      <c r="AQ96" s="32"/>
      <c r="AR96" s="6">
        <v>100</v>
      </c>
      <c r="AS96" s="6">
        <v>0</v>
      </c>
      <c r="AT96" s="34">
        <v>702089339</v>
      </c>
      <c r="AU96" s="35">
        <v>1</v>
      </c>
      <c r="AW96" s="6">
        <f t="shared" si="8"/>
        <v>12381</v>
      </c>
      <c r="AX96" s="25">
        <f t="shared" si="9"/>
        <v>1.7634507906977348E-5</v>
      </c>
      <c r="AY96" s="25">
        <f t="shared" si="5"/>
        <v>1.7634507906977348E-5</v>
      </c>
      <c r="AZ96" s="25">
        <f t="shared" si="6"/>
        <v>6356505.4299999997</v>
      </c>
      <c r="BB96" s="16">
        <f t="shared" ref="BB96:BC99" si="10">AX96*100</f>
        <v>1.7634507906977349E-3</v>
      </c>
      <c r="BC96" s="16">
        <f t="shared" si="10"/>
        <v>1.7634507906977349E-3</v>
      </c>
    </row>
    <row r="97" spans="1:55">
      <c r="A97" s="32">
        <v>46022</v>
      </c>
      <c r="B97" s="33">
        <v>62003</v>
      </c>
      <c r="C97" t="s">
        <v>1222</v>
      </c>
      <c r="D97" t="s">
        <v>1223</v>
      </c>
      <c r="E97" t="s">
        <v>152</v>
      </c>
      <c r="F97">
        <v>0</v>
      </c>
      <c r="G97">
        <v>3717960</v>
      </c>
      <c r="H97" s="6">
        <v>1595.4964480000001</v>
      </c>
      <c r="I97" s="6">
        <v>3955235.69</v>
      </c>
      <c r="J97" s="6">
        <v>621931.5192779419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3955235.69</v>
      </c>
      <c r="Q97" s="6">
        <v>621931.5192779419</v>
      </c>
      <c r="R97" s="6">
        <v>2479</v>
      </c>
      <c r="S97" s="6">
        <v>0</v>
      </c>
      <c r="T97" s="6">
        <v>6.3596000000000004</v>
      </c>
      <c r="U97" s="6">
        <v>3955235.69</v>
      </c>
      <c r="V97" s="6">
        <v>621931.52000000002</v>
      </c>
      <c r="W97" s="6">
        <v>0</v>
      </c>
      <c r="X97" s="32"/>
      <c r="Y97" s="6">
        <v>0</v>
      </c>
      <c r="Z97" t="s">
        <v>153</v>
      </c>
      <c r="AA97" t="s">
        <v>1224</v>
      </c>
      <c r="AB97" t="s">
        <v>1223</v>
      </c>
      <c r="AC97" t="s">
        <v>134</v>
      </c>
      <c r="AD97" t="s">
        <v>134</v>
      </c>
      <c r="AE97" t="s">
        <v>135</v>
      </c>
      <c r="AF97" t="s">
        <v>135</v>
      </c>
      <c r="AG97" s="6">
        <v>0</v>
      </c>
      <c r="AH97" t="s">
        <v>136</v>
      </c>
      <c r="AI97" t="s">
        <v>83</v>
      </c>
      <c r="AJ97" t="s">
        <v>137</v>
      </c>
      <c r="AK97" t="s">
        <v>1225</v>
      </c>
      <c r="AL97" t="s">
        <v>1225</v>
      </c>
      <c r="AM97" t="s">
        <v>153</v>
      </c>
      <c r="AN97" t="s">
        <v>727</v>
      </c>
      <c r="AO97">
        <v>620</v>
      </c>
      <c r="AP97" s="6">
        <v>1595.4964480000001</v>
      </c>
      <c r="AQ97" s="32"/>
      <c r="AR97" s="6">
        <v>1</v>
      </c>
      <c r="AS97" s="6">
        <v>0</v>
      </c>
      <c r="AT97" s="34">
        <v>82900000</v>
      </c>
      <c r="AU97" s="35">
        <v>1</v>
      </c>
      <c r="AV97" s="6"/>
      <c r="AW97" s="6">
        <f t="shared" si="8"/>
        <v>2479</v>
      </c>
      <c r="AX97" s="25">
        <f t="shared" si="9"/>
        <v>2.9903498190591074E-5</v>
      </c>
      <c r="AY97" s="25">
        <f t="shared" si="5"/>
        <v>2.9903498190591074E-5</v>
      </c>
      <c r="AZ97" s="25">
        <f t="shared" si="6"/>
        <v>3955235.69</v>
      </c>
      <c r="BB97" s="16">
        <f t="shared" si="10"/>
        <v>2.9903498190591072E-3</v>
      </c>
      <c r="BC97" s="16">
        <f t="shared" si="10"/>
        <v>2.9903498190591072E-3</v>
      </c>
    </row>
    <row r="98" spans="1:55">
      <c r="A98" s="32">
        <v>46022</v>
      </c>
      <c r="B98" s="33">
        <v>62003</v>
      </c>
      <c r="C98" t="s">
        <v>1338</v>
      </c>
      <c r="D98" t="s">
        <v>1406</v>
      </c>
      <c r="E98" t="s">
        <v>152</v>
      </c>
      <c r="F98">
        <v>0</v>
      </c>
      <c r="G98">
        <v>3783174</v>
      </c>
      <c r="H98" s="6">
        <v>1415.8377480000001</v>
      </c>
      <c r="I98" s="6">
        <v>14256070.279999999</v>
      </c>
      <c r="J98" s="6">
        <v>2241661.469274797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14256070.279999999</v>
      </c>
      <c r="Q98" s="6">
        <v>2241661.469274797</v>
      </c>
      <c r="R98" s="6">
        <v>10069</v>
      </c>
      <c r="S98" s="6">
        <v>0</v>
      </c>
      <c r="T98" s="6">
        <v>6.3596000000000004</v>
      </c>
      <c r="U98" s="6">
        <v>14256070.279999999</v>
      </c>
      <c r="V98" s="6">
        <v>2241661.4700000002</v>
      </c>
      <c r="W98" s="6">
        <v>0</v>
      </c>
      <c r="X98" s="32"/>
      <c r="Y98" s="6">
        <v>0</v>
      </c>
      <c r="Z98" t="s">
        <v>153</v>
      </c>
      <c r="AA98" t="s">
        <v>1407</v>
      </c>
      <c r="AB98" t="s">
        <v>1406</v>
      </c>
      <c r="AC98" t="s">
        <v>134</v>
      </c>
      <c r="AD98" t="s">
        <v>134</v>
      </c>
      <c r="AE98" t="s">
        <v>135</v>
      </c>
      <c r="AF98" t="s">
        <v>135</v>
      </c>
      <c r="AG98" s="6">
        <v>0</v>
      </c>
      <c r="AH98" t="s">
        <v>136</v>
      </c>
      <c r="AI98" t="s">
        <v>83</v>
      </c>
      <c r="AJ98" t="s">
        <v>137</v>
      </c>
      <c r="AK98" t="s">
        <v>1408</v>
      </c>
      <c r="AL98" t="s">
        <v>1408</v>
      </c>
      <c r="AM98" t="s">
        <v>153</v>
      </c>
      <c r="AN98" t="s">
        <v>138</v>
      </c>
      <c r="AO98">
        <v>620</v>
      </c>
      <c r="AP98" s="6">
        <v>1415.8377480000001</v>
      </c>
      <c r="AQ98" s="32"/>
      <c r="AR98" s="6">
        <v>1</v>
      </c>
      <c r="AS98" s="6">
        <v>0</v>
      </c>
      <c r="AT98" s="34">
        <v>200781222</v>
      </c>
      <c r="AU98" s="35">
        <v>1</v>
      </c>
      <c r="AW98" s="6">
        <f t="shared" si="8"/>
        <v>10069</v>
      </c>
      <c r="AX98" s="25">
        <f>AW98/AT98</f>
        <v>5.0149112051922866E-5</v>
      </c>
      <c r="AY98" s="25">
        <f>(AW98/AT98)*AU98</f>
        <v>5.0149112051922866E-5</v>
      </c>
      <c r="AZ98" s="25">
        <f t="shared" si="6"/>
        <v>14256070.279999999</v>
      </c>
      <c r="BB98" s="16">
        <f>AX98*100</f>
        <v>5.0149112051922863E-3</v>
      </c>
      <c r="BC98" s="16">
        <f t="shared" si="10"/>
        <v>5.0149112051922863E-3</v>
      </c>
    </row>
    <row r="99" spans="1:55">
      <c r="A99" s="32">
        <v>46022</v>
      </c>
      <c r="B99" s="33">
        <v>62003</v>
      </c>
      <c r="C99" t="s">
        <v>1339</v>
      </c>
      <c r="D99" t="s">
        <v>1409</v>
      </c>
      <c r="E99" t="s">
        <v>159</v>
      </c>
      <c r="F99">
        <v>0</v>
      </c>
      <c r="G99">
        <v>631780</v>
      </c>
      <c r="H99" s="6">
        <v>240.37269809520001</v>
      </c>
      <c r="I99" s="6">
        <v>2812360.57</v>
      </c>
      <c r="J99" s="6">
        <v>606177.00049275951</v>
      </c>
      <c r="K99" s="6">
        <v>0</v>
      </c>
      <c r="L99" s="6">
        <v>0</v>
      </c>
      <c r="M99" s="6">
        <v>23069.933242200001</v>
      </c>
      <c r="N99" s="6">
        <v>0</v>
      </c>
      <c r="O99" s="6">
        <v>0</v>
      </c>
      <c r="P99" s="6">
        <v>2835430.5032421998</v>
      </c>
      <c r="Q99" s="6">
        <v>611149.50049275951</v>
      </c>
      <c r="R99" s="6">
        <v>11700</v>
      </c>
      <c r="S99" s="6">
        <v>0</v>
      </c>
      <c r="T99" s="6">
        <v>4.6395039200000001</v>
      </c>
      <c r="U99" s="6">
        <v>2812360.57</v>
      </c>
      <c r="V99" s="6">
        <v>606177</v>
      </c>
      <c r="W99" s="6">
        <v>0</v>
      </c>
      <c r="X99" s="32"/>
      <c r="Y99" s="6">
        <v>0</v>
      </c>
      <c r="Z99" t="s">
        <v>160</v>
      </c>
      <c r="AA99">
        <v>2169051</v>
      </c>
      <c r="AB99" t="s">
        <v>1409</v>
      </c>
      <c r="AC99" t="s">
        <v>134</v>
      </c>
      <c r="AD99" t="s">
        <v>134</v>
      </c>
      <c r="AE99" t="s">
        <v>135</v>
      </c>
      <c r="AF99" t="s">
        <v>135</v>
      </c>
      <c r="AG99" s="6">
        <v>0</v>
      </c>
      <c r="AH99" t="s">
        <v>136</v>
      </c>
      <c r="AI99" t="s">
        <v>83</v>
      </c>
      <c r="AJ99" t="s">
        <v>137</v>
      </c>
      <c r="AK99" t="s">
        <v>1410</v>
      </c>
      <c r="AL99" t="s">
        <v>1410</v>
      </c>
      <c r="AM99" t="s">
        <v>160</v>
      </c>
      <c r="AN99" t="s">
        <v>138</v>
      </c>
      <c r="AO99">
        <v>620</v>
      </c>
      <c r="AP99" s="6">
        <v>240.37269809520001</v>
      </c>
      <c r="AQ99" s="32"/>
      <c r="AR99" s="6">
        <v>1</v>
      </c>
      <c r="AS99" s="6">
        <v>0</v>
      </c>
      <c r="AT99" s="34">
        <v>429073000</v>
      </c>
      <c r="AU99" s="35">
        <v>0</v>
      </c>
      <c r="AW99" s="6">
        <f t="shared" si="8"/>
        <v>11700</v>
      </c>
      <c r="AX99" s="25">
        <f t="shared" si="9"/>
        <v>2.7268087248556772E-5</v>
      </c>
      <c r="AY99" s="25">
        <f t="shared" si="5"/>
        <v>0</v>
      </c>
      <c r="AZ99" s="25">
        <f t="shared" si="6"/>
        <v>2812360.57</v>
      </c>
      <c r="BB99" s="16">
        <f t="shared" si="10"/>
        <v>2.7268087248556771E-3</v>
      </c>
      <c r="BC99" s="16">
        <f t="shared" si="10"/>
        <v>0</v>
      </c>
    </row>
    <row r="101" spans="1:55">
      <c r="I101" s="6">
        <f>SUM(I2:I100)</f>
        <v>1646862213.8499992</v>
      </c>
      <c r="AW101" s="6">
        <f>SUM(AW2:AW100)</f>
        <v>2741394</v>
      </c>
      <c r="AX101" s="16">
        <f t="shared" ref="AX101:BC101" si="11">SUM(AX2:AX100)</f>
        <v>3.5897309367644275E-3</v>
      </c>
      <c r="AY101" s="16">
        <f t="shared" si="11"/>
        <v>2.8508059311273511E-3</v>
      </c>
      <c r="AZ101" s="6">
        <f t="shared" si="11"/>
        <v>1646862213.8499992</v>
      </c>
      <c r="BA101" s="6">
        <f t="shared" si="11"/>
        <v>0</v>
      </c>
      <c r="BB101" s="16">
        <f t="shared" si="11"/>
        <v>0.35897309367644264</v>
      </c>
      <c r="BC101" s="16">
        <f t="shared" si="11"/>
        <v>0.28508059311273509</v>
      </c>
    </row>
  </sheetData>
  <autoFilter ref="A1:BC94" xr:uid="{92B478F3-B005-4D0A-91DF-928B2C8B77CE}">
    <sortState xmlns:xlrd2="http://schemas.microsoft.com/office/spreadsheetml/2017/richdata2" ref="A2:BC94">
      <sortCondition ref="D1:D94"/>
    </sortState>
  </autoFilter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4"/>
  <sheetViews>
    <sheetView showGridLines="0" tabSelected="1" topLeftCell="A8" zoomScale="115" zoomScaleNormal="115" zoomScaleSheetLayoutView="170" workbookViewId="0">
      <selection activeCell="B50" sqref="B50"/>
    </sheetView>
  </sheetViews>
  <sheetFormatPr defaultColWidth="9.140625" defaultRowHeight="9"/>
  <cols>
    <col min="1" max="1" width="35.28515625" style="45" bestFit="1" customWidth="1"/>
    <col min="2" max="2" width="11.7109375" style="1" customWidth="1"/>
    <col min="3" max="3" width="11.7109375" style="38" customWidth="1"/>
    <col min="4" max="4" width="11.7109375" style="42" customWidth="1"/>
    <col min="5" max="5" width="11.7109375" style="44" customWidth="1"/>
    <col min="6" max="6" width="11.7109375" style="17" customWidth="1"/>
    <col min="7" max="8" width="9.140625" style="2"/>
    <col min="9" max="9" width="32.140625" style="2" bestFit="1" customWidth="1"/>
    <col min="10" max="10" width="12.5703125" style="2" bestFit="1" customWidth="1"/>
    <col min="11" max="16384" width="9.140625" style="2"/>
  </cols>
  <sheetData>
    <row r="2" spans="1:13">
      <c r="A2" s="58" t="s">
        <v>1411</v>
      </c>
      <c r="B2" s="58"/>
      <c r="C2" s="58"/>
      <c r="D2" s="58"/>
      <c r="E2" s="58"/>
      <c r="F2" s="58"/>
    </row>
    <row r="3" spans="1:13" ht="20.25" customHeight="1">
      <c r="A3" s="58"/>
      <c r="B3" s="58"/>
      <c r="C3" s="58"/>
      <c r="D3" s="58"/>
      <c r="E3" s="58"/>
      <c r="F3" s="58"/>
    </row>
    <row r="9" spans="1:13" s="4" customFormat="1" ht="18">
      <c r="A9" s="45" t="s">
        <v>0</v>
      </c>
      <c r="C9" s="5" t="s">
        <v>1</v>
      </c>
      <c r="D9" s="36"/>
      <c r="E9" s="39"/>
      <c r="F9" s="49" t="s">
        <v>26</v>
      </c>
      <c r="I9" s="2"/>
      <c r="J9" s="2"/>
    </row>
    <row r="10" spans="1:13" s="4" customFormat="1">
      <c r="A10" s="45"/>
      <c r="C10" s="1"/>
      <c r="D10" s="40"/>
      <c r="E10" s="41"/>
      <c r="F10" s="50"/>
      <c r="I10" s="2"/>
      <c r="J10" s="2"/>
    </row>
    <row r="11" spans="1:13" s="4" customFormat="1">
      <c r="A11" s="45"/>
      <c r="C11" s="1"/>
      <c r="D11" s="42"/>
      <c r="E11" s="43"/>
      <c r="F11" s="51" t="s">
        <v>2</v>
      </c>
      <c r="I11" s="2"/>
      <c r="J11" s="2"/>
    </row>
    <row r="12" spans="1:13" s="4" customFormat="1">
      <c r="A12" s="45"/>
      <c r="C12" s="1"/>
      <c r="D12" s="42"/>
      <c r="E12" s="43"/>
      <c r="F12" s="51"/>
      <c r="I12" s="2"/>
      <c r="J12" s="2"/>
    </row>
    <row r="13" spans="1:13">
      <c r="A13" s="45" t="s">
        <v>2430</v>
      </c>
      <c r="C13" s="1" t="s">
        <v>5</v>
      </c>
      <c r="D13" s="44"/>
      <c r="F13" s="17">
        <v>2.0732887158983999</v>
      </c>
      <c r="G13" s="52"/>
      <c r="H13" s="52"/>
      <c r="I13" s="45"/>
    </row>
    <row r="14" spans="1:13">
      <c r="A14" s="45" t="s">
        <v>1267</v>
      </c>
      <c r="C14" s="1" t="s">
        <v>341</v>
      </c>
      <c r="D14" s="44"/>
      <c r="F14" s="17">
        <v>59.143961109999999</v>
      </c>
      <c r="G14" s="52"/>
      <c r="H14" s="52"/>
      <c r="I14" s="45"/>
    </row>
    <row r="15" spans="1:13" s="4" customFormat="1">
      <c r="A15" s="45" t="s">
        <v>2292</v>
      </c>
      <c r="B15" s="1"/>
      <c r="C15" s="1" t="s">
        <v>5</v>
      </c>
      <c r="D15" s="44"/>
      <c r="E15" s="44"/>
      <c r="F15" s="17">
        <v>7.7211419437152005</v>
      </c>
      <c r="G15" s="52"/>
      <c r="H15" s="52"/>
      <c r="I15" s="45"/>
      <c r="J15" s="2"/>
      <c r="M15" s="2"/>
    </row>
    <row r="16" spans="1:13" s="4" customFormat="1">
      <c r="A16" s="45" t="s">
        <v>2431</v>
      </c>
      <c r="B16" s="1"/>
      <c r="C16" s="1" t="s">
        <v>5</v>
      </c>
      <c r="D16" s="44"/>
      <c r="E16" s="44"/>
      <c r="F16" s="17">
        <v>0.40189624675200003</v>
      </c>
      <c r="G16" s="52"/>
      <c r="H16" s="52"/>
      <c r="I16" s="46"/>
      <c r="J16" s="2"/>
      <c r="M16" s="2"/>
    </row>
    <row r="17" spans="1:9">
      <c r="A17" s="45" t="s">
        <v>1279</v>
      </c>
      <c r="C17" s="1" t="s">
        <v>5</v>
      </c>
      <c r="D17" s="44"/>
      <c r="F17" s="17">
        <v>198.87951283000001</v>
      </c>
      <c r="G17" s="52"/>
      <c r="H17" s="52"/>
      <c r="I17" s="46"/>
    </row>
    <row r="18" spans="1:9">
      <c r="A18" s="45" t="s">
        <v>1748</v>
      </c>
      <c r="C18" s="1" t="s">
        <v>5</v>
      </c>
      <c r="D18" s="44"/>
      <c r="F18" s="17">
        <v>0.67618360953000001</v>
      </c>
      <c r="G18" s="52"/>
      <c r="H18" s="52"/>
      <c r="I18" s="46"/>
    </row>
    <row r="19" spans="1:9">
      <c r="A19" s="45" t="s">
        <v>2432</v>
      </c>
      <c r="C19" s="1" t="s">
        <v>12</v>
      </c>
      <c r="D19" s="44"/>
      <c r="F19" s="17">
        <v>156.15792742947411</v>
      </c>
      <c r="G19" s="52"/>
      <c r="H19" s="52"/>
      <c r="I19" s="46"/>
    </row>
    <row r="20" spans="1:9">
      <c r="A20" s="45" t="s">
        <v>2433</v>
      </c>
      <c r="C20" s="1" t="s">
        <v>6</v>
      </c>
      <c r="D20" s="44"/>
      <c r="F20" s="17">
        <v>45.291460977785881</v>
      </c>
      <c r="G20" s="52"/>
      <c r="H20" s="52"/>
      <c r="I20" s="46"/>
    </row>
    <row r="21" spans="1:9">
      <c r="A21" s="45" t="s">
        <v>1749</v>
      </c>
      <c r="C21" s="1" t="s">
        <v>5</v>
      </c>
      <c r="D21" s="44"/>
      <c r="F21" s="17">
        <v>30.266726632084797</v>
      </c>
      <c r="G21" s="52"/>
      <c r="H21" s="52"/>
      <c r="I21" s="46"/>
    </row>
    <row r="22" spans="1:9">
      <c r="A22" s="45" t="s">
        <v>2434</v>
      </c>
      <c r="C22" s="1" t="s">
        <v>5</v>
      </c>
      <c r="D22" s="44"/>
      <c r="F22" s="17">
        <v>0.27384899256</v>
      </c>
      <c r="G22" s="52"/>
      <c r="H22" s="52"/>
      <c r="I22" s="46"/>
    </row>
    <row r="23" spans="1:9">
      <c r="A23" s="45" t="s">
        <v>1750</v>
      </c>
      <c r="C23" s="1" t="s">
        <v>5</v>
      </c>
      <c r="D23" s="44"/>
      <c r="F23" s="17">
        <v>0.333991032804</v>
      </c>
      <c r="G23" s="52"/>
      <c r="H23" s="52"/>
      <c r="I23" s="45"/>
    </row>
    <row r="24" spans="1:9">
      <c r="A24" s="45" t="s">
        <v>2435</v>
      </c>
      <c r="C24" s="1" t="s">
        <v>14</v>
      </c>
      <c r="D24" s="44"/>
      <c r="F24" s="17">
        <v>0.32061872092535998</v>
      </c>
      <c r="G24" s="52"/>
      <c r="H24" s="52"/>
      <c r="I24" s="45"/>
    </row>
    <row r="25" spans="1:9">
      <c r="A25" s="45" t="s">
        <v>1838</v>
      </c>
      <c r="C25" s="1" t="s">
        <v>5</v>
      </c>
      <c r="D25" s="44"/>
      <c r="F25" s="17">
        <v>1.9088416309248</v>
      </c>
      <c r="G25" s="52"/>
      <c r="H25" s="52"/>
      <c r="I25" s="46"/>
    </row>
    <row r="26" spans="1:9">
      <c r="A26" s="45" t="s">
        <v>2436</v>
      </c>
      <c r="C26" s="1" t="s">
        <v>6</v>
      </c>
      <c r="D26" s="44"/>
      <c r="F26" s="17">
        <v>120.18362472494164</v>
      </c>
      <c r="G26" s="52"/>
      <c r="H26" s="52"/>
      <c r="I26" s="46"/>
    </row>
    <row r="27" spans="1:9">
      <c r="A27" s="45" t="s">
        <v>2166</v>
      </c>
      <c r="C27" s="1" t="s">
        <v>5</v>
      </c>
      <c r="D27" s="44"/>
      <c r="F27" s="17">
        <v>0.4431407058936</v>
      </c>
      <c r="G27" s="52"/>
      <c r="H27" s="52"/>
      <c r="I27" s="46"/>
    </row>
    <row r="28" spans="1:9">
      <c r="A28" s="45" t="s">
        <v>2437</v>
      </c>
      <c r="C28" s="1" t="s">
        <v>5</v>
      </c>
      <c r="D28" s="44"/>
      <c r="F28" s="17">
        <v>17.038718514417599</v>
      </c>
      <c r="G28" s="52"/>
      <c r="H28" s="52"/>
      <c r="I28" s="46"/>
    </row>
    <row r="29" spans="1:9">
      <c r="A29" s="45" t="s">
        <v>2438</v>
      </c>
      <c r="C29" s="1" t="s">
        <v>13</v>
      </c>
      <c r="D29" s="44"/>
      <c r="F29" s="17">
        <v>155.90948766393268</v>
      </c>
      <c r="G29" s="52"/>
      <c r="H29" s="52"/>
      <c r="I29" s="46"/>
    </row>
    <row r="30" spans="1:9">
      <c r="A30" s="45" t="s">
        <v>2439</v>
      </c>
      <c r="C30" s="1" t="s">
        <v>5</v>
      </c>
      <c r="D30" s="44"/>
      <c r="F30" s="17">
        <v>0.1961968570848</v>
      </c>
      <c r="G30" s="52"/>
      <c r="H30" s="52"/>
      <c r="I30" s="45"/>
    </row>
    <row r="31" spans="1:9">
      <c r="A31" s="45" t="s">
        <v>2440</v>
      </c>
      <c r="C31" s="1" t="s">
        <v>9</v>
      </c>
      <c r="D31" s="44"/>
      <c r="F31" s="17">
        <v>5.8600848633069598</v>
      </c>
      <c r="G31" s="52"/>
      <c r="H31" s="52"/>
      <c r="I31" s="45"/>
    </row>
    <row r="32" spans="1:9">
      <c r="A32" s="45" t="s">
        <v>2441</v>
      </c>
      <c r="C32" s="1" t="s">
        <v>12</v>
      </c>
      <c r="D32" s="44"/>
      <c r="F32" s="17">
        <v>6.4550573596080005E-2</v>
      </c>
      <c r="G32" s="52"/>
      <c r="H32" s="52"/>
      <c r="I32" s="46"/>
    </row>
    <row r="33" spans="1:9">
      <c r="A33" s="45" t="s">
        <v>2442</v>
      </c>
      <c r="C33" s="1" t="s">
        <v>13</v>
      </c>
      <c r="D33" s="44"/>
      <c r="F33" s="17">
        <v>5.0959212663387596</v>
      </c>
      <c r="G33" s="52"/>
      <c r="H33" s="52"/>
      <c r="I33" s="46"/>
    </row>
    <row r="34" spans="1:9">
      <c r="A34" s="45" t="s">
        <v>2443</v>
      </c>
      <c r="C34" s="1" t="s">
        <v>5</v>
      </c>
      <c r="D34" s="44"/>
      <c r="F34" s="17">
        <v>0.50777916274800006</v>
      </c>
      <c r="G34" s="52"/>
      <c r="H34" s="52"/>
      <c r="I34" s="46"/>
    </row>
    <row r="35" spans="1:9">
      <c r="A35" s="45" t="s">
        <v>2444</v>
      </c>
      <c r="C35" s="1" t="s">
        <v>5</v>
      </c>
      <c r="D35" s="44"/>
      <c r="F35" s="17">
        <v>0.4938774984</v>
      </c>
      <c r="G35" s="52"/>
      <c r="H35" s="52"/>
      <c r="I35" s="46"/>
    </row>
    <row r="36" spans="1:9">
      <c r="A36" s="45" t="s">
        <v>2445</v>
      </c>
      <c r="C36" s="1" t="s">
        <v>13</v>
      </c>
      <c r="D36" s="44"/>
      <c r="F36" s="17">
        <v>20.673176486802838</v>
      </c>
      <c r="G36" s="52"/>
      <c r="H36" s="52"/>
      <c r="I36" s="46"/>
    </row>
    <row r="37" spans="1:9">
      <c r="A37" s="45" t="s">
        <v>1268</v>
      </c>
      <c r="C37" s="1" t="s">
        <v>5</v>
      </c>
      <c r="D37" s="44"/>
      <c r="F37" s="17">
        <v>231.88535415490239</v>
      </c>
      <c r="G37" s="52"/>
      <c r="H37" s="52"/>
      <c r="I37" s="45"/>
    </row>
    <row r="38" spans="1:9">
      <c r="A38" s="45" t="s">
        <v>2446</v>
      </c>
      <c r="C38" s="1" t="s">
        <v>5</v>
      </c>
      <c r="D38" s="44"/>
      <c r="F38" s="17">
        <v>0.35226646163280001</v>
      </c>
      <c r="G38" s="52"/>
      <c r="H38" s="52"/>
      <c r="I38" s="45"/>
    </row>
    <row r="39" spans="1:9">
      <c r="A39" s="45" t="s">
        <v>1751</v>
      </c>
      <c r="C39" s="1" t="s">
        <v>5</v>
      </c>
      <c r="D39" s="44"/>
      <c r="F39" s="17">
        <v>0.52687549783440002</v>
      </c>
      <c r="G39" s="52"/>
      <c r="H39" s="52"/>
      <c r="I39" s="46"/>
    </row>
    <row r="40" spans="1:9">
      <c r="A40" s="45" t="s">
        <v>2447</v>
      </c>
      <c r="C40" s="1" t="s">
        <v>5</v>
      </c>
      <c r="D40" s="44"/>
      <c r="F40" s="17">
        <v>0.20407003196580001</v>
      </c>
      <c r="G40" s="52"/>
      <c r="H40" s="52"/>
      <c r="I40" s="45"/>
    </row>
    <row r="41" spans="1:9">
      <c r="A41" s="45" t="s">
        <v>2448</v>
      </c>
      <c r="C41" s="1" t="s">
        <v>6</v>
      </c>
      <c r="D41" s="44"/>
      <c r="F41" s="17">
        <v>5.2804117687463989</v>
      </c>
      <c r="G41" s="52"/>
      <c r="H41" s="52"/>
      <c r="I41" s="45"/>
    </row>
    <row r="42" spans="1:9">
      <c r="A42" s="45" t="s">
        <v>2449</v>
      </c>
      <c r="C42" s="1" t="s">
        <v>17</v>
      </c>
      <c r="D42" s="44"/>
      <c r="F42" s="17">
        <v>1.4687356172346</v>
      </c>
      <c r="G42" s="52"/>
      <c r="H42" s="52"/>
      <c r="I42" s="46"/>
    </row>
    <row r="43" spans="1:9">
      <c r="A43" s="45" t="s">
        <v>2450</v>
      </c>
      <c r="C43" s="1" t="s">
        <v>10</v>
      </c>
      <c r="D43" s="44"/>
      <c r="F43" s="17">
        <v>27.205071182083081</v>
      </c>
      <c r="G43" s="52"/>
      <c r="H43" s="52"/>
      <c r="I43" s="45"/>
    </row>
    <row r="44" spans="1:9">
      <c r="A44" s="45" t="s">
        <v>2451</v>
      </c>
      <c r="C44" s="1" t="s">
        <v>5</v>
      </c>
      <c r="D44" s="44"/>
      <c r="F44" s="17">
        <v>0.30391870509000002</v>
      </c>
      <c r="G44" s="52"/>
      <c r="H44" s="52"/>
      <c r="I44" s="46"/>
    </row>
    <row r="45" spans="1:9">
      <c r="A45" s="45" t="s">
        <v>2452</v>
      </c>
      <c r="C45" s="1" t="s">
        <v>5</v>
      </c>
      <c r="D45" s="44"/>
      <c r="F45" s="17">
        <v>0.91467962946360004</v>
      </c>
      <c r="G45" s="52"/>
      <c r="H45" s="52"/>
      <c r="I45" s="46"/>
    </row>
    <row r="46" spans="1:9">
      <c r="A46" s="45" t="s">
        <v>2453</v>
      </c>
      <c r="C46" s="1" t="s">
        <v>21</v>
      </c>
      <c r="D46" s="44"/>
      <c r="F46" s="17">
        <v>198.44815747999999</v>
      </c>
      <c r="G46" s="52"/>
      <c r="H46" s="52"/>
      <c r="I46" s="46"/>
    </row>
    <row r="47" spans="1:9">
      <c r="A47" s="45" t="s">
        <v>737</v>
      </c>
      <c r="C47" s="1" t="s">
        <v>5</v>
      </c>
      <c r="D47" s="44"/>
      <c r="F47" s="17">
        <v>170.70996880758</v>
      </c>
      <c r="G47" s="52"/>
      <c r="H47" s="52"/>
      <c r="I47" s="46"/>
    </row>
    <row r="48" spans="1:9">
      <c r="A48" s="45" t="s">
        <v>2454</v>
      </c>
      <c r="C48" s="1" t="s">
        <v>5</v>
      </c>
      <c r="D48" s="44"/>
      <c r="F48" s="17">
        <v>5.6595673234386004</v>
      </c>
      <c r="G48" s="52"/>
      <c r="H48" s="52"/>
      <c r="I48" s="46"/>
    </row>
    <row r="49" spans="1:9">
      <c r="A49" s="45" t="s">
        <v>2455</v>
      </c>
      <c r="C49" s="1" t="s">
        <v>5</v>
      </c>
      <c r="D49" s="44"/>
      <c r="F49" s="17">
        <v>0.39706966316160003</v>
      </c>
      <c r="G49" s="52"/>
      <c r="H49" s="52"/>
      <c r="I49" s="46"/>
    </row>
    <row r="50" spans="1:9">
      <c r="A50" s="45" t="s">
        <v>1754</v>
      </c>
      <c r="C50" s="1" t="s">
        <v>5</v>
      </c>
      <c r="D50" s="44"/>
      <c r="F50" s="17">
        <v>19.266787385702997</v>
      </c>
      <c r="G50" s="52"/>
      <c r="H50" s="52"/>
      <c r="I50" s="46"/>
    </row>
    <row r="51" spans="1:9">
      <c r="A51" s="45" t="s">
        <v>2456</v>
      </c>
      <c r="C51" s="1" t="s">
        <v>5</v>
      </c>
      <c r="D51" s="44"/>
      <c r="F51" s="17">
        <v>0.77358613760999995</v>
      </c>
      <c r="G51" s="52"/>
      <c r="H51" s="52"/>
      <c r="I51" s="46"/>
    </row>
    <row r="52" spans="1:9">
      <c r="A52" s="45" t="s">
        <v>1354</v>
      </c>
      <c r="C52" s="1" t="s">
        <v>17</v>
      </c>
      <c r="D52" s="44"/>
      <c r="F52" s="17">
        <v>14.44281632489124</v>
      </c>
      <c r="G52" s="52"/>
      <c r="H52" s="52"/>
      <c r="I52" s="46"/>
    </row>
    <row r="53" spans="1:9">
      <c r="A53" s="45" t="s">
        <v>2457</v>
      </c>
      <c r="C53" s="1" t="s">
        <v>5</v>
      </c>
      <c r="D53" s="44"/>
      <c r="F53" s="17">
        <v>31.021978106948403</v>
      </c>
      <c r="G53" s="52"/>
      <c r="H53" s="52"/>
      <c r="I53" s="46"/>
    </row>
    <row r="54" spans="1:9">
      <c r="A54" s="45" t="s">
        <v>2458</v>
      </c>
      <c r="C54" s="1" t="s">
        <v>13</v>
      </c>
      <c r="D54" s="44"/>
      <c r="F54" s="17">
        <v>196.02227755999999</v>
      </c>
      <c r="G54" s="52"/>
      <c r="H54" s="52"/>
      <c r="I54" s="46"/>
    </row>
    <row r="55" spans="1:9">
      <c r="A55" s="45" t="s">
        <v>2459</v>
      </c>
      <c r="C55" s="1" t="s">
        <v>7</v>
      </c>
      <c r="D55" s="44"/>
      <c r="F55" s="17">
        <v>195.67221194999999</v>
      </c>
      <c r="G55" s="52"/>
      <c r="H55" s="52"/>
      <c r="I55" s="46"/>
    </row>
    <row r="56" spans="1:9">
      <c r="A56" s="45" t="s">
        <v>2460</v>
      </c>
      <c r="C56" s="1" t="s">
        <v>5</v>
      </c>
      <c r="D56" s="44"/>
      <c r="F56" s="17">
        <v>6.6947664326400008E-2</v>
      </c>
      <c r="G56" s="52"/>
      <c r="H56" s="52"/>
      <c r="I56" s="46"/>
    </row>
    <row r="57" spans="1:9">
      <c r="A57" s="45" t="s">
        <v>758</v>
      </c>
      <c r="C57" s="1" t="s">
        <v>5</v>
      </c>
      <c r="D57" s="44"/>
      <c r="F57" s="17">
        <v>196.11118365999999</v>
      </c>
      <c r="G57" s="52"/>
      <c r="H57" s="52"/>
      <c r="I57" s="46"/>
    </row>
    <row r="58" spans="1:9">
      <c r="A58" s="45" t="s">
        <v>2461</v>
      </c>
      <c r="C58" s="1" t="s">
        <v>5</v>
      </c>
      <c r="D58" s="44"/>
      <c r="F58" s="17">
        <v>181.95306128999999</v>
      </c>
      <c r="G58" s="52"/>
      <c r="H58" s="52"/>
      <c r="I58" s="46"/>
    </row>
    <row r="59" spans="1:9">
      <c r="A59" s="45" t="s">
        <v>2462</v>
      </c>
      <c r="C59" s="1" t="s">
        <v>11</v>
      </c>
      <c r="D59" s="44"/>
      <c r="F59" s="17">
        <v>188.51691298</v>
      </c>
      <c r="G59" s="52"/>
      <c r="H59" s="52"/>
      <c r="I59" s="46"/>
    </row>
    <row r="60" spans="1:9">
      <c r="A60" s="45" t="s">
        <v>1755</v>
      </c>
      <c r="C60" s="1" t="s">
        <v>5</v>
      </c>
      <c r="D60" s="44"/>
      <c r="F60" s="17">
        <v>20.601455922075598</v>
      </c>
      <c r="G60" s="52"/>
      <c r="H60" s="52"/>
      <c r="I60" s="46"/>
    </row>
    <row r="61" spans="1:9">
      <c r="A61" s="45" t="s">
        <v>1756</v>
      </c>
      <c r="C61" s="1" t="s">
        <v>5</v>
      </c>
      <c r="D61" s="44"/>
      <c r="F61" s="17">
        <v>0.71712385739279993</v>
      </c>
      <c r="G61" s="52"/>
      <c r="H61" s="52"/>
      <c r="I61" s="46"/>
    </row>
    <row r="62" spans="1:9">
      <c r="A62" s="45" t="s">
        <v>1757</v>
      </c>
      <c r="C62" s="1" t="s">
        <v>5</v>
      </c>
      <c r="D62" s="44"/>
      <c r="F62" s="17">
        <v>1.1990976920207999</v>
      </c>
      <c r="G62" s="52"/>
      <c r="H62" s="52"/>
      <c r="I62" s="46"/>
    </row>
    <row r="63" spans="1:9">
      <c r="A63" s="45" t="s">
        <v>2463</v>
      </c>
      <c r="C63" s="1" t="s">
        <v>7</v>
      </c>
      <c r="D63" s="44"/>
      <c r="F63" s="17">
        <v>181.89841415999999</v>
      </c>
      <c r="G63" s="52"/>
      <c r="H63" s="52"/>
      <c r="I63" s="46"/>
    </row>
    <row r="64" spans="1:9">
      <c r="A64" s="45" t="s">
        <v>1506</v>
      </c>
      <c r="C64" s="1" t="s">
        <v>17</v>
      </c>
      <c r="D64" s="44"/>
      <c r="F64" s="17">
        <v>1.0700850099654</v>
      </c>
      <c r="G64" s="52"/>
      <c r="H64" s="52"/>
      <c r="I64" s="46"/>
    </row>
    <row r="65" spans="1:9">
      <c r="A65" s="45" t="s">
        <v>1474</v>
      </c>
      <c r="C65" s="1" t="s">
        <v>17</v>
      </c>
      <c r="D65" s="44"/>
      <c r="F65" s="17">
        <v>0.10879165439999999</v>
      </c>
      <c r="G65" s="52"/>
      <c r="H65" s="52"/>
      <c r="I65" s="45"/>
    </row>
    <row r="66" spans="1:9">
      <c r="A66" s="45" t="s">
        <v>1508</v>
      </c>
      <c r="C66" s="1" t="s">
        <v>17</v>
      </c>
      <c r="D66" s="44"/>
      <c r="F66" s="17">
        <v>1.1466575974854001</v>
      </c>
      <c r="G66" s="52"/>
      <c r="H66" s="52"/>
      <c r="I66" s="45"/>
    </row>
    <row r="67" spans="1:9">
      <c r="A67" s="45" t="s">
        <v>2464</v>
      </c>
      <c r="C67" s="1" t="s">
        <v>9</v>
      </c>
      <c r="D67" s="44"/>
      <c r="F67" s="17">
        <v>9.8137985227167608</v>
      </c>
      <c r="G67" s="52"/>
      <c r="H67" s="52"/>
      <c r="I67" s="46"/>
    </row>
    <row r="68" spans="1:9">
      <c r="A68" s="45" t="s">
        <v>2465</v>
      </c>
      <c r="C68" s="1" t="s">
        <v>9</v>
      </c>
      <c r="D68" s="44"/>
      <c r="F68" s="17">
        <v>41.150585908935362</v>
      </c>
      <c r="G68" s="52"/>
      <c r="H68" s="52"/>
      <c r="I68" s="46"/>
    </row>
    <row r="69" spans="1:9">
      <c r="A69" s="45" t="s">
        <v>761</v>
      </c>
      <c r="C69" s="1" t="s">
        <v>5</v>
      </c>
      <c r="D69" s="44"/>
      <c r="F69" s="17">
        <v>65.116598267635197</v>
      </c>
      <c r="G69" s="52"/>
      <c r="H69" s="52"/>
      <c r="I69" s="46"/>
    </row>
    <row r="70" spans="1:9">
      <c r="A70" s="45" t="s">
        <v>2466</v>
      </c>
      <c r="C70" s="1" t="s">
        <v>21</v>
      </c>
      <c r="D70" s="44"/>
      <c r="F70" s="17">
        <v>107.70147442</v>
      </c>
      <c r="G70" s="52"/>
      <c r="H70" s="52"/>
      <c r="I70" s="45"/>
    </row>
    <row r="71" spans="1:9">
      <c r="A71" s="45" t="s">
        <v>1507</v>
      </c>
      <c r="C71" s="1" t="s">
        <v>17</v>
      </c>
      <c r="D71" s="44"/>
      <c r="F71" s="17">
        <v>1.02273006226248</v>
      </c>
      <c r="G71" s="52"/>
      <c r="H71" s="52"/>
      <c r="I71" s="45"/>
    </row>
    <row r="72" spans="1:9">
      <c r="A72" s="45" t="s">
        <v>1280</v>
      </c>
      <c r="C72" s="1" t="s">
        <v>17</v>
      </c>
      <c r="D72" s="44"/>
      <c r="F72" s="17">
        <v>219.72372171000001</v>
      </c>
      <c r="G72" s="52"/>
      <c r="H72" s="52"/>
      <c r="I72" s="46"/>
    </row>
    <row r="73" spans="1:9">
      <c r="A73" s="45" t="s">
        <v>2467</v>
      </c>
      <c r="C73" s="1" t="s">
        <v>10</v>
      </c>
      <c r="D73" s="44"/>
      <c r="F73" s="17">
        <v>1.0102204342058401</v>
      </c>
      <c r="G73" s="52"/>
      <c r="H73" s="52"/>
      <c r="I73" s="46"/>
    </row>
    <row r="74" spans="1:9">
      <c r="A74" s="45" t="s">
        <v>2468</v>
      </c>
      <c r="C74" s="1" t="s">
        <v>21</v>
      </c>
      <c r="D74" s="44"/>
      <c r="F74" s="17">
        <v>0.40028348239308004</v>
      </c>
      <c r="G74" s="52"/>
      <c r="H74" s="52"/>
      <c r="I74" s="46"/>
    </row>
    <row r="75" spans="1:9">
      <c r="A75" s="45" t="s">
        <v>313</v>
      </c>
      <c r="C75" s="1" t="s">
        <v>5</v>
      </c>
      <c r="D75" s="44"/>
      <c r="F75" s="17">
        <v>13.8155588917632</v>
      </c>
      <c r="G75" s="52"/>
      <c r="H75" s="52"/>
      <c r="I75" s="46"/>
    </row>
    <row r="76" spans="1:9">
      <c r="A76" s="45" t="s">
        <v>1758</v>
      </c>
      <c r="C76" s="1" t="s">
        <v>5</v>
      </c>
      <c r="D76" s="44"/>
      <c r="F76" s="17">
        <v>1.4705012260224</v>
      </c>
      <c r="G76" s="52"/>
      <c r="H76" s="52"/>
      <c r="I76" s="46"/>
    </row>
    <row r="77" spans="1:9">
      <c r="A77" s="45" t="s">
        <v>2469</v>
      </c>
      <c r="C77" s="1" t="s">
        <v>20</v>
      </c>
      <c r="D77" s="44"/>
      <c r="F77" s="17">
        <v>2.0281290451765202</v>
      </c>
      <c r="G77" s="52"/>
      <c r="H77" s="52"/>
      <c r="I77" s="46"/>
    </row>
    <row r="78" spans="1:9">
      <c r="A78" s="45" t="s">
        <v>2470</v>
      </c>
      <c r="C78" s="1" t="s">
        <v>8</v>
      </c>
      <c r="D78" s="44"/>
      <c r="F78" s="17">
        <v>192.29286455000002</v>
      </c>
      <c r="G78" s="52"/>
      <c r="H78" s="52"/>
      <c r="I78" s="46"/>
    </row>
    <row r="79" spans="1:9">
      <c r="A79" s="45" t="s">
        <v>2471</v>
      </c>
      <c r="C79" s="1" t="s">
        <v>5</v>
      </c>
      <c r="D79" s="44"/>
      <c r="F79" s="17">
        <v>1.3172900175864</v>
      </c>
      <c r="G79" s="52"/>
      <c r="H79" s="52"/>
      <c r="I79" s="46"/>
    </row>
    <row r="80" spans="1:9">
      <c r="A80" s="45" t="s">
        <v>1759</v>
      </c>
      <c r="C80" s="1" t="s">
        <v>5</v>
      </c>
      <c r="D80" s="44"/>
      <c r="F80" s="17">
        <v>12.285037754589601</v>
      </c>
      <c r="G80" s="52"/>
      <c r="H80" s="52"/>
      <c r="I80" s="46"/>
    </row>
    <row r="81" spans="1:9">
      <c r="A81" s="45" t="s">
        <v>1760</v>
      </c>
      <c r="C81" s="1" t="s">
        <v>5</v>
      </c>
      <c r="D81" s="44"/>
      <c r="F81" s="17">
        <v>0.92646358318799993</v>
      </c>
      <c r="G81" s="52"/>
      <c r="H81" s="52"/>
      <c r="I81" s="46"/>
    </row>
    <row r="82" spans="1:9">
      <c r="A82" s="45" t="s">
        <v>1761</v>
      </c>
      <c r="C82" s="1" t="s">
        <v>5</v>
      </c>
      <c r="D82" s="44"/>
      <c r="F82" s="17">
        <v>6.2239972231007998</v>
      </c>
      <c r="G82" s="52"/>
      <c r="H82" s="52"/>
      <c r="I82" s="46"/>
    </row>
    <row r="83" spans="1:9">
      <c r="A83" s="45" t="s">
        <v>555</v>
      </c>
      <c r="C83" s="1" t="s">
        <v>5</v>
      </c>
      <c r="D83" s="44"/>
      <c r="F83" s="17">
        <v>6.8074199292528004</v>
      </c>
      <c r="G83" s="52"/>
      <c r="H83" s="52"/>
      <c r="I83" s="46"/>
    </row>
    <row r="84" spans="1:9">
      <c r="A84" s="45" t="s">
        <v>1467</v>
      </c>
      <c r="C84" s="1" t="s">
        <v>5</v>
      </c>
      <c r="D84" s="44"/>
      <c r="F84" s="17">
        <v>5.0883718773888003</v>
      </c>
      <c r="G84" s="52"/>
      <c r="H84" s="52"/>
      <c r="I84" s="46"/>
    </row>
    <row r="85" spans="1:9">
      <c r="A85" s="45" t="s">
        <v>2472</v>
      </c>
      <c r="C85" s="1" t="s">
        <v>6</v>
      </c>
      <c r="D85" s="44"/>
      <c r="F85" s="17">
        <v>12.632699060261279</v>
      </c>
      <c r="G85" s="52"/>
      <c r="H85" s="52"/>
      <c r="I85" s="45"/>
    </row>
    <row r="86" spans="1:9">
      <c r="A86" s="45" t="s">
        <v>1762</v>
      </c>
      <c r="C86" s="1" t="s">
        <v>5</v>
      </c>
      <c r="D86" s="44"/>
      <c r="F86" s="17">
        <v>0.38817006125039999</v>
      </c>
      <c r="G86" s="52"/>
      <c r="H86" s="52"/>
      <c r="I86" s="46"/>
    </row>
    <row r="87" spans="1:9">
      <c r="A87" s="45" t="s">
        <v>1763</v>
      </c>
      <c r="C87" s="1" t="s">
        <v>5</v>
      </c>
      <c r="D87" s="44"/>
      <c r="F87" s="17">
        <v>2.0482398297504001</v>
      </c>
      <c r="G87" s="52"/>
      <c r="H87" s="52"/>
      <c r="I87" s="46"/>
    </row>
    <row r="88" spans="1:9">
      <c r="A88" s="45" t="s">
        <v>1484</v>
      </c>
      <c r="C88" s="1" t="s">
        <v>19</v>
      </c>
      <c r="D88" s="44"/>
      <c r="F88" s="17">
        <v>0.44977965776172002</v>
      </c>
      <c r="G88" s="52"/>
      <c r="H88" s="52"/>
      <c r="I88" s="45"/>
    </row>
    <row r="89" spans="1:9">
      <c r="A89" s="45" t="s">
        <v>2473</v>
      </c>
      <c r="C89" s="1" t="s">
        <v>7</v>
      </c>
      <c r="D89" s="44"/>
      <c r="F89" s="17">
        <v>194.72581608000002</v>
      </c>
      <c r="G89" s="52"/>
      <c r="H89" s="52"/>
      <c r="I89" s="46"/>
    </row>
    <row r="90" spans="1:9">
      <c r="A90" s="45" t="s">
        <v>2474</v>
      </c>
      <c r="C90" s="1" t="s">
        <v>10</v>
      </c>
      <c r="D90" s="44"/>
      <c r="F90" s="17">
        <v>243.12531564683616</v>
      </c>
      <c r="G90" s="52"/>
      <c r="H90" s="52"/>
      <c r="I90" s="46"/>
    </row>
    <row r="91" spans="1:9">
      <c r="A91" s="45" t="s">
        <v>556</v>
      </c>
      <c r="C91" s="1" t="s">
        <v>5</v>
      </c>
      <c r="D91" s="44"/>
      <c r="F91" s="17">
        <v>174.69023766000001</v>
      </c>
      <c r="G91" s="52"/>
      <c r="H91" s="52"/>
      <c r="I91" s="45"/>
    </row>
    <row r="92" spans="1:9">
      <c r="A92" s="45" t="s">
        <v>2475</v>
      </c>
      <c r="C92" s="1" t="s">
        <v>6</v>
      </c>
      <c r="D92" s="44"/>
      <c r="F92" s="17">
        <v>0.35533269295524</v>
      </c>
      <c r="G92" s="52"/>
      <c r="H92" s="52"/>
      <c r="I92" s="46"/>
    </row>
    <row r="93" spans="1:9">
      <c r="A93" s="45" t="s">
        <v>2372</v>
      </c>
      <c r="C93" s="1" t="s">
        <v>5</v>
      </c>
      <c r="D93" s="44"/>
      <c r="F93" s="17">
        <v>203.47800006999998</v>
      </c>
      <c r="G93" s="52"/>
      <c r="H93" s="52"/>
      <c r="I93" s="46"/>
    </row>
    <row r="94" spans="1:9">
      <c r="A94" s="45" t="s">
        <v>1764</v>
      </c>
      <c r="C94" s="1" t="s">
        <v>5</v>
      </c>
      <c r="D94" s="44"/>
      <c r="F94" s="17">
        <v>9.1539698751072009</v>
      </c>
      <c r="G94" s="52"/>
      <c r="H94" s="52"/>
      <c r="I94" s="46"/>
    </row>
    <row r="95" spans="1:9">
      <c r="A95" s="45" t="s">
        <v>365</v>
      </c>
      <c r="C95" s="1" t="s">
        <v>13</v>
      </c>
      <c r="D95" s="44"/>
      <c r="F95" s="17">
        <v>308.26140795414398</v>
      </c>
      <c r="G95" s="52"/>
      <c r="H95" s="52"/>
      <c r="I95" s="45"/>
    </row>
    <row r="96" spans="1:9">
      <c r="A96" s="45" t="s">
        <v>2476</v>
      </c>
      <c r="C96" s="1" t="s">
        <v>81</v>
      </c>
      <c r="D96" s="44"/>
      <c r="F96" s="17">
        <v>3.3265018900000003</v>
      </c>
      <c r="G96" s="52"/>
      <c r="H96" s="52"/>
      <c r="I96" s="45"/>
    </row>
    <row r="97" spans="1:9">
      <c r="A97" s="45" t="s">
        <v>227</v>
      </c>
      <c r="C97" s="1" t="s">
        <v>5</v>
      </c>
      <c r="D97" s="44"/>
      <c r="F97" s="17">
        <v>178.01103466000001</v>
      </c>
      <c r="G97" s="52"/>
      <c r="H97" s="52"/>
      <c r="I97" s="46"/>
    </row>
    <row r="98" spans="1:9">
      <c r="A98" s="45" t="s">
        <v>1765</v>
      </c>
      <c r="C98" s="1" t="s">
        <v>5</v>
      </c>
      <c r="D98" s="44"/>
      <c r="F98" s="17">
        <v>1.1608119866772</v>
      </c>
      <c r="G98" s="52"/>
      <c r="H98" s="52"/>
      <c r="I98" s="45"/>
    </row>
    <row r="99" spans="1:9">
      <c r="A99" s="45" t="s">
        <v>1518</v>
      </c>
      <c r="C99" s="1" t="s">
        <v>17</v>
      </c>
      <c r="D99" s="44"/>
      <c r="F99" s="17">
        <v>0.97087699807956007</v>
      </c>
      <c r="G99" s="52"/>
      <c r="H99" s="52"/>
      <c r="I99" s="46"/>
    </row>
    <row r="100" spans="1:9">
      <c r="A100" s="45" t="s">
        <v>2477</v>
      </c>
      <c r="C100" s="1" t="s">
        <v>18</v>
      </c>
      <c r="D100" s="44"/>
      <c r="F100" s="17">
        <v>209.43820216330994</v>
      </c>
      <c r="G100" s="52"/>
      <c r="H100" s="52"/>
      <c r="I100" s="46"/>
    </row>
    <row r="101" spans="1:9">
      <c r="A101" s="45" t="s">
        <v>2478</v>
      </c>
      <c r="C101" s="1" t="s">
        <v>81</v>
      </c>
      <c r="D101" s="44"/>
      <c r="F101" s="17">
        <v>13.666156050000001</v>
      </c>
      <c r="G101" s="52"/>
      <c r="H101" s="52"/>
      <c r="I101" s="46"/>
    </row>
    <row r="102" spans="1:9">
      <c r="A102" s="45" t="s">
        <v>2479</v>
      </c>
      <c r="C102" s="1" t="s">
        <v>6</v>
      </c>
      <c r="D102" s="44"/>
      <c r="F102" s="17">
        <v>0.30777162952536002</v>
      </c>
      <c r="G102" s="52"/>
      <c r="H102" s="52"/>
      <c r="I102" s="46"/>
    </row>
    <row r="103" spans="1:9">
      <c r="A103" s="45" t="s">
        <v>2480</v>
      </c>
      <c r="C103" s="1" t="s">
        <v>17</v>
      </c>
      <c r="D103" s="44"/>
      <c r="F103" s="17">
        <v>28.076001968056637</v>
      </c>
      <c r="G103" s="52"/>
      <c r="H103" s="52"/>
      <c r="I103" s="45"/>
    </row>
    <row r="104" spans="1:9">
      <c r="A104" s="45" t="s">
        <v>2481</v>
      </c>
      <c r="C104" s="1" t="s">
        <v>9</v>
      </c>
      <c r="D104" s="44"/>
      <c r="F104" s="17">
        <v>12.457195036177321</v>
      </c>
      <c r="G104" s="52"/>
      <c r="H104" s="52"/>
      <c r="I104" s="46"/>
    </row>
    <row r="105" spans="1:9">
      <c r="A105" s="45" t="s">
        <v>1766</v>
      </c>
      <c r="C105" s="1" t="s">
        <v>5</v>
      </c>
      <c r="D105" s="44"/>
      <c r="F105" s="17">
        <v>0.2786724379296</v>
      </c>
      <c r="G105" s="52"/>
      <c r="H105" s="52"/>
      <c r="I105" s="45"/>
    </row>
    <row r="106" spans="1:9">
      <c r="A106" s="45" t="s">
        <v>2482</v>
      </c>
      <c r="C106" s="1" t="s">
        <v>19</v>
      </c>
      <c r="D106" s="44"/>
      <c r="F106" s="17">
        <v>101.09483603</v>
      </c>
      <c r="G106" s="52"/>
      <c r="H106" s="52"/>
      <c r="I106" s="46"/>
    </row>
    <row r="107" spans="1:9">
      <c r="A107" s="45" t="s">
        <v>2483</v>
      </c>
      <c r="C107" s="1" t="s">
        <v>9</v>
      </c>
      <c r="D107" s="44"/>
      <c r="F107" s="17">
        <v>0.19065346463592001</v>
      </c>
      <c r="G107" s="52"/>
      <c r="H107" s="52"/>
      <c r="I107" s="46"/>
    </row>
    <row r="108" spans="1:9">
      <c r="A108" s="45" t="s">
        <v>1767</v>
      </c>
      <c r="C108" s="1" t="s">
        <v>5</v>
      </c>
      <c r="D108" s="44"/>
      <c r="F108" s="17">
        <v>0.36829753955280004</v>
      </c>
      <c r="G108" s="52"/>
      <c r="H108" s="52"/>
      <c r="I108" s="45"/>
    </row>
    <row r="109" spans="1:9">
      <c r="A109" s="45" t="s">
        <v>1769</v>
      </c>
      <c r="C109" s="1" t="s">
        <v>5</v>
      </c>
      <c r="D109" s="44"/>
      <c r="F109" s="17">
        <v>0.17708535393120003</v>
      </c>
      <c r="G109" s="52"/>
      <c r="H109" s="52"/>
      <c r="I109" s="46"/>
    </row>
    <row r="110" spans="1:9">
      <c r="A110" s="45" t="s">
        <v>1770</v>
      </c>
      <c r="C110" s="1" t="s">
        <v>5</v>
      </c>
      <c r="D110" s="44"/>
      <c r="F110" s="17">
        <v>1.3153747875840001</v>
      </c>
      <c r="G110" s="52"/>
      <c r="H110" s="52"/>
      <c r="I110" s="46"/>
    </row>
    <row r="111" spans="1:9">
      <c r="A111" s="45" t="s">
        <v>1513</v>
      </c>
      <c r="C111" s="1" t="s">
        <v>17</v>
      </c>
      <c r="D111" s="44"/>
      <c r="F111" s="17">
        <v>7.3225152000000002E-2</v>
      </c>
      <c r="G111" s="52"/>
      <c r="H111" s="52"/>
      <c r="I111" s="46"/>
    </row>
    <row r="112" spans="1:9">
      <c r="A112" s="45" t="s">
        <v>2484</v>
      </c>
      <c r="C112" s="1" t="s">
        <v>5</v>
      </c>
      <c r="D112" s="44"/>
      <c r="F112" s="17">
        <v>14.707277009567999</v>
      </c>
      <c r="G112" s="52"/>
      <c r="H112" s="52"/>
      <c r="I112" s="46"/>
    </row>
    <row r="113" spans="1:9">
      <c r="A113" s="45" t="s">
        <v>2485</v>
      </c>
      <c r="C113" s="1" t="s">
        <v>5</v>
      </c>
      <c r="D113" s="44"/>
      <c r="F113" s="17">
        <v>0.38517410646</v>
      </c>
      <c r="G113" s="52"/>
      <c r="H113" s="52"/>
      <c r="I113" s="45"/>
    </row>
    <row r="114" spans="1:9">
      <c r="A114" s="45" t="s">
        <v>2486</v>
      </c>
      <c r="C114" s="1" t="s">
        <v>81</v>
      </c>
      <c r="D114" s="44"/>
      <c r="F114" s="17">
        <v>74.577066790000003</v>
      </c>
      <c r="G114" s="52"/>
      <c r="H114" s="52"/>
      <c r="I114" s="46"/>
    </row>
    <row r="115" spans="1:9">
      <c r="A115" s="45" t="s">
        <v>1772</v>
      </c>
      <c r="C115" s="1" t="s">
        <v>5</v>
      </c>
      <c r="D115" s="44"/>
      <c r="F115" s="17">
        <v>4.0624046619155996</v>
      </c>
      <c r="G115" s="52"/>
      <c r="H115" s="52"/>
      <c r="I115" s="46"/>
    </row>
    <row r="116" spans="1:9">
      <c r="A116" s="45" t="s">
        <v>1773</v>
      </c>
      <c r="C116" s="1" t="s">
        <v>5</v>
      </c>
      <c r="D116" s="44"/>
      <c r="F116" s="17">
        <v>0.1595467205046</v>
      </c>
      <c r="G116" s="52"/>
      <c r="H116" s="52"/>
      <c r="I116" s="45"/>
    </row>
    <row r="117" spans="1:9">
      <c r="A117" s="45" t="s">
        <v>2373</v>
      </c>
      <c r="C117" s="1" t="s">
        <v>5</v>
      </c>
      <c r="D117" s="44"/>
      <c r="F117" s="17">
        <v>26.060335431015599</v>
      </c>
      <c r="G117" s="52"/>
      <c r="H117" s="52"/>
      <c r="I117" s="46"/>
    </row>
    <row r="118" spans="1:9">
      <c r="A118" s="45" t="s">
        <v>1774</v>
      </c>
      <c r="C118" s="1" t="s">
        <v>5</v>
      </c>
      <c r="D118" s="44"/>
      <c r="F118" s="17">
        <v>22.417460940045601</v>
      </c>
      <c r="G118" s="52"/>
      <c r="H118" s="52"/>
      <c r="I118" s="46"/>
    </row>
    <row r="119" spans="1:9">
      <c r="A119" s="45" t="s">
        <v>1775</v>
      </c>
      <c r="C119" s="1" t="s">
        <v>5</v>
      </c>
      <c r="D119" s="44"/>
      <c r="F119" s="17">
        <v>6.7690245823200004E-2</v>
      </c>
      <c r="G119" s="52"/>
      <c r="H119" s="52"/>
      <c r="I119" s="45"/>
    </row>
    <row r="120" spans="1:9">
      <c r="A120" s="45" t="s">
        <v>1776</v>
      </c>
      <c r="C120" s="1" t="s">
        <v>5</v>
      </c>
      <c r="D120" s="44"/>
      <c r="F120" s="17">
        <v>0.58175552635200001</v>
      </c>
      <c r="G120" s="52"/>
      <c r="H120" s="52"/>
      <c r="I120" s="46"/>
    </row>
    <row r="121" spans="1:9">
      <c r="A121" s="45" t="s">
        <v>1777</v>
      </c>
      <c r="C121" s="1" t="s">
        <v>5</v>
      </c>
      <c r="D121" s="44"/>
      <c r="F121" s="17">
        <v>0.50364364152959995</v>
      </c>
      <c r="G121" s="52"/>
      <c r="H121" s="52"/>
      <c r="I121" s="46"/>
    </row>
    <row r="122" spans="1:9">
      <c r="A122" s="45" t="s">
        <v>1163</v>
      </c>
      <c r="C122" s="1" t="s">
        <v>5</v>
      </c>
      <c r="D122" s="44"/>
      <c r="F122" s="17">
        <v>201.27251165001482</v>
      </c>
      <c r="G122" s="52"/>
      <c r="H122" s="52"/>
      <c r="I122" s="46"/>
    </row>
    <row r="123" spans="1:9">
      <c r="A123" s="45" t="s">
        <v>2487</v>
      </c>
      <c r="C123" s="1" t="s">
        <v>5</v>
      </c>
      <c r="D123" s="44"/>
      <c r="F123" s="17">
        <v>0.81557102072160004</v>
      </c>
      <c r="G123" s="52"/>
      <c r="H123" s="52"/>
      <c r="I123" s="46"/>
    </row>
    <row r="124" spans="1:9">
      <c r="A124" s="45" t="s">
        <v>1778</v>
      </c>
      <c r="C124" s="1" t="s">
        <v>5</v>
      </c>
      <c r="D124" s="44"/>
      <c r="F124" s="17">
        <v>0.63093399609240008</v>
      </c>
      <c r="G124" s="52"/>
      <c r="H124" s="52"/>
      <c r="I124" s="46"/>
    </row>
    <row r="125" spans="1:9">
      <c r="A125" s="45" t="s">
        <v>2488</v>
      </c>
      <c r="C125" s="1" t="s">
        <v>8</v>
      </c>
      <c r="D125" s="44"/>
      <c r="F125" s="17">
        <v>1.0028541669775199</v>
      </c>
      <c r="G125" s="52"/>
      <c r="H125" s="52"/>
      <c r="I125" s="45"/>
    </row>
    <row r="126" spans="1:9">
      <c r="A126" s="45" t="s">
        <v>31</v>
      </c>
      <c r="C126" s="1" t="s">
        <v>5</v>
      </c>
      <c r="D126" s="44"/>
      <c r="F126" s="17">
        <v>204.88166346857599</v>
      </c>
      <c r="G126" s="52"/>
      <c r="H126" s="52"/>
      <c r="I126" s="46"/>
    </row>
    <row r="127" spans="1:9">
      <c r="A127" s="45" t="s">
        <v>1779</v>
      </c>
      <c r="C127" s="1" t="s">
        <v>5</v>
      </c>
      <c r="D127" s="44"/>
      <c r="F127" s="17">
        <v>1.0426783066128</v>
      </c>
      <c r="G127" s="52"/>
      <c r="H127" s="52"/>
      <c r="I127" s="46"/>
    </row>
    <row r="128" spans="1:9">
      <c r="A128" s="45" t="s">
        <v>2489</v>
      </c>
      <c r="C128" s="1" t="s">
        <v>5</v>
      </c>
      <c r="D128" s="44"/>
      <c r="F128" s="17">
        <v>0.2174131257012</v>
      </c>
      <c r="G128" s="52"/>
      <c r="H128" s="52"/>
      <c r="I128" s="46"/>
    </row>
    <row r="129" spans="1:9">
      <c r="A129" s="45" t="s">
        <v>1780</v>
      </c>
      <c r="C129" s="1" t="s">
        <v>5</v>
      </c>
      <c r="D129" s="44"/>
      <c r="F129" s="17">
        <v>0.50690013402600009</v>
      </c>
      <c r="G129" s="52"/>
      <c r="H129" s="52"/>
      <c r="I129" s="46"/>
    </row>
    <row r="130" spans="1:9">
      <c r="A130" s="45" t="s">
        <v>1283</v>
      </c>
      <c r="C130" s="1" t="s">
        <v>5</v>
      </c>
      <c r="D130" s="44"/>
      <c r="F130" s="17">
        <v>213.75180062999999</v>
      </c>
      <c r="G130" s="52"/>
      <c r="H130" s="52"/>
      <c r="I130" s="46"/>
    </row>
    <row r="131" spans="1:9">
      <c r="A131" s="45" t="s">
        <v>1781</v>
      </c>
      <c r="C131" s="1" t="s">
        <v>5</v>
      </c>
      <c r="D131" s="44"/>
      <c r="F131" s="17">
        <v>0.156014031888</v>
      </c>
      <c r="G131" s="52"/>
      <c r="H131" s="52"/>
      <c r="I131" s="46"/>
    </row>
    <row r="132" spans="1:9">
      <c r="A132" s="45" t="s">
        <v>2490</v>
      </c>
      <c r="C132" s="1" t="s">
        <v>6</v>
      </c>
      <c r="D132" s="44"/>
      <c r="F132" s="17">
        <v>2.0512513252717199</v>
      </c>
      <c r="G132" s="52"/>
      <c r="H132" s="52"/>
      <c r="I132" s="46"/>
    </row>
    <row r="133" spans="1:9">
      <c r="A133" s="45" t="s">
        <v>2491</v>
      </c>
      <c r="C133" s="1" t="s">
        <v>17</v>
      </c>
      <c r="D133" s="44"/>
      <c r="F133" s="17">
        <v>263.43033911000003</v>
      </c>
      <c r="G133" s="52"/>
      <c r="H133" s="52"/>
      <c r="I133" s="46"/>
    </row>
    <row r="134" spans="1:9">
      <c r="A134" s="45" t="s">
        <v>1782</v>
      </c>
      <c r="C134" s="1" t="s">
        <v>5</v>
      </c>
      <c r="D134" s="44"/>
      <c r="F134" s="17">
        <v>12.496487541595201</v>
      </c>
      <c r="G134" s="52"/>
      <c r="H134" s="52"/>
      <c r="I134" s="46"/>
    </row>
    <row r="135" spans="1:9">
      <c r="A135" s="45" t="s">
        <v>2492</v>
      </c>
      <c r="C135" s="1" t="s">
        <v>16</v>
      </c>
      <c r="D135" s="44"/>
      <c r="F135" s="17">
        <v>56.71725721</v>
      </c>
      <c r="G135" s="52"/>
      <c r="H135" s="52"/>
      <c r="I135" s="46"/>
    </row>
    <row r="136" spans="1:9">
      <c r="A136" s="45" t="s">
        <v>1747</v>
      </c>
      <c r="C136" s="1" t="s">
        <v>5</v>
      </c>
      <c r="D136" s="44"/>
      <c r="F136" s="17">
        <v>0.29542739878079999</v>
      </c>
      <c r="G136" s="52"/>
      <c r="H136" s="52"/>
      <c r="I136" s="46"/>
    </row>
    <row r="137" spans="1:9">
      <c r="A137" s="45" t="s">
        <v>2493</v>
      </c>
      <c r="C137" s="1" t="s">
        <v>5</v>
      </c>
      <c r="D137" s="44"/>
      <c r="F137" s="17">
        <v>0.71346626105040012</v>
      </c>
      <c r="G137" s="52"/>
      <c r="H137" s="52"/>
      <c r="I137" s="46"/>
    </row>
    <row r="138" spans="1:9">
      <c r="A138" s="45" t="s">
        <v>2494</v>
      </c>
      <c r="C138" s="1" t="s">
        <v>11</v>
      </c>
      <c r="D138" s="44"/>
      <c r="F138" s="17">
        <v>13.809305463782399</v>
      </c>
      <c r="G138" s="52"/>
      <c r="H138" s="52"/>
      <c r="I138" s="46"/>
    </row>
    <row r="139" spans="1:9">
      <c r="A139" s="45" t="s">
        <v>1783</v>
      </c>
      <c r="C139" s="1" t="s">
        <v>5</v>
      </c>
      <c r="D139" s="44"/>
      <c r="F139" s="17">
        <v>0.94451649254820003</v>
      </c>
      <c r="G139" s="52"/>
      <c r="H139" s="52"/>
      <c r="I139" s="45"/>
    </row>
    <row r="140" spans="1:9">
      <c r="A140" s="45" t="s">
        <v>1784</v>
      </c>
      <c r="C140" s="1" t="s">
        <v>5</v>
      </c>
      <c r="D140" s="44"/>
      <c r="F140" s="17">
        <v>0.81083433408119998</v>
      </c>
      <c r="G140" s="52"/>
      <c r="H140" s="52"/>
      <c r="I140" s="46"/>
    </row>
    <row r="141" spans="1:9">
      <c r="A141" s="45" t="s">
        <v>1519</v>
      </c>
      <c r="C141" s="1" t="s">
        <v>17</v>
      </c>
      <c r="D141" s="44"/>
      <c r="F141" s="17">
        <v>0.91970790912</v>
      </c>
      <c r="G141" s="52"/>
      <c r="H141" s="52"/>
      <c r="I141" s="46"/>
    </row>
    <row r="142" spans="1:9">
      <c r="A142" s="45" t="s">
        <v>1785</v>
      </c>
      <c r="C142" s="1" t="s">
        <v>5</v>
      </c>
      <c r="D142" s="44"/>
      <c r="F142" s="17">
        <v>3.6629674072992002</v>
      </c>
      <c r="G142" s="52"/>
      <c r="H142" s="52"/>
      <c r="I142" s="46"/>
    </row>
    <row r="143" spans="1:9">
      <c r="A143" s="45" t="s">
        <v>2495</v>
      </c>
      <c r="C143" s="1" t="s">
        <v>18</v>
      </c>
      <c r="D143" s="44"/>
      <c r="F143" s="17">
        <v>25.253562431920681</v>
      </c>
      <c r="G143" s="52"/>
      <c r="H143" s="52"/>
      <c r="I143" s="46"/>
    </row>
    <row r="144" spans="1:9">
      <c r="A144" s="45" t="s">
        <v>2496</v>
      </c>
      <c r="C144" s="1" t="s">
        <v>5</v>
      </c>
      <c r="D144" s="44"/>
      <c r="F144" s="17">
        <v>6.159580795368</v>
      </c>
      <c r="G144" s="52"/>
      <c r="H144" s="52"/>
      <c r="I144" s="46"/>
    </row>
    <row r="145" spans="1:9">
      <c r="A145" s="45" t="s">
        <v>1510</v>
      </c>
      <c r="C145" s="1" t="s">
        <v>17</v>
      </c>
      <c r="D145" s="44"/>
      <c r="F145" s="17">
        <v>1.1210690288912399</v>
      </c>
      <c r="G145" s="52"/>
      <c r="H145" s="52"/>
      <c r="I145" s="46"/>
    </row>
    <row r="146" spans="1:9">
      <c r="A146" s="45" t="s">
        <v>2497</v>
      </c>
      <c r="C146" s="1" t="s">
        <v>9</v>
      </c>
      <c r="D146" s="44"/>
      <c r="F146" s="17">
        <v>0.69006062576880001</v>
      </c>
      <c r="G146" s="52"/>
      <c r="H146" s="52"/>
      <c r="I146" s="46"/>
    </row>
    <row r="147" spans="1:9">
      <c r="A147" s="45" t="s">
        <v>1787</v>
      </c>
      <c r="C147" s="1" t="s">
        <v>5</v>
      </c>
      <c r="D147" s="44"/>
      <c r="F147" s="17">
        <v>0.38808644074199999</v>
      </c>
      <c r="G147" s="52"/>
      <c r="H147" s="52"/>
      <c r="I147" s="45"/>
    </row>
    <row r="148" spans="1:9">
      <c r="A148" s="45" t="s">
        <v>1789</v>
      </c>
      <c r="C148" s="1" t="s">
        <v>5</v>
      </c>
      <c r="D148" s="44"/>
      <c r="F148" s="17">
        <v>1.9111168410048001</v>
      </c>
      <c r="G148" s="52"/>
      <c r="H148" s="52"/>
      <c r="I148" s="45"/>
    </row>
    <row r="149" spans="1:9">
      <c r="A149" s="45" t="s">
        <v>1788</v>
      </c>
      <c r="C149" s="1" t="s">
        <v>5</v>
      </c>
      <c r="D149" s="44"/>
      <c r="F149" s="17">
        <v>2.4198747036750001</v>
      </c>
      <c r="G149" s="52"/>
      <c r="H149" s="52"/>
      <c r="I149" s="46"/>
    </row>
    <row r="150" spans="1:9">
      <c r="A150" s="45" t="s">
        <v>491</v>
      </c>
      <c r="C150" s="1" t="s">
        <v>5</v>
      </c>
      <c r="D150" s="44"/>
      <c r="F150" s="17">
        <v>165.19408090000002</v>
      </c>
      <c r="G150" s="52"/>
      <c r="H150" s="52"/>
      <c r="I150" s="46"/>
    </row>
    <row r="151" spans="1:9">
      <c r="A151" s="45" t="s">
        <v>1790</v>
      </c>
      <c r="C151" s="1" t="s">
        <v>5</v>
      </c>
      <c r="D151" s="44"/>
      <c r="F151" s="17">
        <v>25.215418972972802</v>
      </c>
      <c r="G151" s="52"/>
      <c r="H151" s="52"/>
      <c r="I151" s="46"/>
    </row>
    <row r="152" spans="1:9">
      <c r="A152" s="45" t="s">
        <v>1791</v>
      </c>
      <c r="C152" s="1" t="s">
        <v>5</v>
      </c>
      <c r="D152" s="44"/>
      <c r="F152" s="17">
        <v>16.923064486442399</v>
      </c>
      <c r="G152" s="52"/>
      <c r="H152" s="52"/>
      <c r="I152" s="46"/>
    </row>
    <row r="153" spans="1:9">
      <c r="A153" s="45" t="s">
        <v>1792</v>
      </c>
      <c r="C153" s="1" t="s">
        <v>5</v>
      </c>
      <c r="D153" s="44"/>
      <c r="F153" s="17">
        <v>0.22095035819999997</v>
      </c>
      <c r="G153" s="52"/>
      <c r="H153" s="52"/>
      <c r="I153" s="46"/>
    </row>
    <row r="154" spans="1:9">
      <c r="A154" s="45" t="s">
        <v>2498</v>
      </c>
      <c r="C154" s="1" t="s">
        <v>14</v>
      </c>
      <c r="D154" s="44"/>
      <c r="F154" s="17">
        <v>0.22265517049776001</v>
      </c>
      <c r="G154" s="52"/>
      <c r="H154" s="52"/>
      <c r="I154" s="46"/>
    </row>
    <row r="155" spans="1:9">
      <c r="A155" s="45" t="s">
        <v>1514</v>
      </c>
      <c r="C155" s="1" t="s">
        <v>17</v>
      </c>
      <c r="D155" s="44"/>
      <c r="F155" s="17">
        <v>1.4271501642512399</v>
      </c>
      <c r="G155" s="52"/>
      <c r="H155" s="52"/>
      <c r="I155" s="46"/>
    </row>
    <row r="156" spans="1:9">
      <c r="A156" s="45" t="s">
        <v>2499</v>
      </c>
      <c r="C156" s="1" t="s">
        <v>81</v>
      </c>
      <c r="D156" s="44"/>
      <c r="F156" s="17">
        <v>33.45668225</v>
      </c>
      <c r="G156" s="52"/>
      <c r="H156" s="52"/>
      <c r="I156" s="46"/>
    </row>
    <row r="157" spans="1:9">
      <c r="A157" s="45" t="s">
        <v>2500</v>
      </c>
      <c r="C157" s="1" t="s">
        <v>5</v>
      </c>
      <c r="D157" s="44"/>
      <c r="F157" s="17">
        <v>6.8378627631600006E-2</v>
      </c>
      <c r="G157" s="52"/>
      <c r="H157" s="52"/>
      <c r="I157" s="45"/>
    </row>
    <row r="158" spans="1:9">
      <c r="A158" s="45" t="s">
        <v>558</v>
      </c>
      <c r="C158" s="1" t="s">
        <v>613</v>
      </c>
      <c r="D158" s="44"/>
      <c r="F158" s="17">
        <v>199.38327572999998</v>
      </c>
      <c r="G158" s="52"/>
      <c r="H158" s="52"/>
      <c r="I158" s="46"/>
    </row>
    <row r="159" spans="1:9">
      <c r="A159" s="45" t="s">
        <v>1793</v>
      </c>
      <c r="C159" s="1" t="s">
        <v>5</v>
      </c>
      <c r="D159" s="44"/>
      <c r="F159" s="17">
        <v>0.38003494300199997</v>
      </c>
      <c r="G159" s="52"/>
      <c r="H159" s="52"/>
      <c r="I159" s="46"/>
    </row>
    <row r="160" spans="1:9">
      <c r="A160" s="45" t="s">
        <v>1794</v>
      </c>
      <c r="C160" s="1" t="s">
        <v>5</v>
      </c>
      <c r="D160" s="44"/>
      <c r="F160" s="17">
        <v>0.66626035922159998</v>
      </c>
      <c r="G160" s="52"/>
      <c r="H160" s="52"/>
      <c r="I160" s="46"/>
    </row>
    <row r="161" spans="1:9">
      <c r="A161" s="45" t="s">
        <v>1796</v>
      </c>
      <c r="C161" s="1" t="s">
        <v>5</v>
      </c>
      <c r="D161" s="44"/>
      <c r="F161" s="17">
        <v>0.55102253777999999</v>
      </c>
      <c r="G161" s="52"/>
      <c r="H161" s="52"/>
      <c r="I161" s="46"/>
    </row>
    <row r="162" spans="1:9">
      <c r="A162" s="45" t="s">
        <v>1795</v>
      </c>
      <c r="C162" s="1" t="s">
        <v>5</v>
      </c>
      <c r="D162" s="44"/>
      <c r="F162" s="17">
        <v>0.14653451292480002</v>
      </c>
      <c r="G162" s="52"/>
      <c r="H162" s="52"/>
      <c r="I162" s="46"/>
    </row>
    <row r="163" spans="1:9">
      <c r="A163" s="45" t="s">
        <v>1797</v>
      </c>
      <c r="C163" s="1" t="s">
        <v>5</v>
      </c>
      <c r="D163" s="44"/>
      <c r="F163" s="17">
        <v>1.2218798674367999</v>
      </c>
      <c r="G163" s="52"/>
      <c r="H163" s="52"/>
      <c r="I163" s="46"/>
    </row>
    <row r="164" spans="1:9">
      <c r="A164" s="45" t="s">
        <v>1798</v>
      </c>
      <c r="C164" s="1" t="s">
        <v>5</v>
      </c>
      <c r="D164" s="44"/>
      <c r="F164" s="17">
        <v>0.61347260866319997</v>
      </c>
      <c r="G164" s="52"/>
      <c r="H164" s="52"/>
      <c r="I164" s="46"/>
    </row>
    <row r="165" spans="1:9">
      <c r="A165" s="45" t="s">
        <v>1516</v>
      </c>
      <c r="C165" s="1" t="s">
        <v>17</v>
      </c>
      <c r="D165" s="44"/>
      <c r="F165" s="17">
        <v>0.67668891538247999</v>
      </c>
      <c r="G165" s="52"/>
      <c r="H165" s="52"/>
      <c r="I165" s="46"/>
    </row>
    <row r="166" spans="1:9">
      <c r="A166" s="45" t="s">
        <v>1515</v>
      </c>
      <c r="C166" s="1" t="s">
        <v>17</v>
      </c>
      <c r="D166" s="44"/>
      <c r="F166" s="17">
        <v>0.30295901101751999</v>
      </c>
      <c r="G166" s="52"/>
      <c r="H166" s="52"/>
      <c r="I166" s="45"/>
    </row>
    <row r="167" spans="1:9">
      <c r="A167" s="45" t="s">
        <v>1397</v>
      </c>
      <c r="C167" s="1" t="s">
        <v>5</v>
      </c>
      <c r="D167" s="44"/>
      <c r="F167" s="17">
        <v>2.1542443518023999</v>
      </c>
      <c r="G167" s="52"/>
      <c r="H167" s="52"/>
      <c r="I167" s="45"/>
    </row>
    <row r="168" spans="1:9">
      <c r="A168" s="45" t="s">
        <v>768</v>
      </c>
      <c r="C168" s="1" t="s">
        <v>18</v>
      </c>
      <c r="D168" s="44"/>
      <c r="F168" s="17">
        <v>10.201630826415601</v>
      </c>
      <c r="G168" s="52"/>
      <c r="H168" s="52"/>
      <c r="I168" s="45"/>
    </row>
    <row r="169" spans="1:9">
      <c r="A169" s="45" t="s">
        <v>1485</v>
      </c>
      <c r="C169" s="1" t="s">
        <v>19</v>
      </c>
      <c r="D169" s="44"/>
      <c r="F169" s="17">
        <v>0.42476759994239999</v>
      </c>
      <c r="G169" s="52"/>
      <c r="H169" s="52"/>
      <c r="I169" s="45"/>
    </row>
    <row r="170" spans="1:9">
      <c r="A170" s="45" t="s">
        <v>1284</v>
      </c>
      <c r="C170" s="1" t="s">
        <v>5</v>
      </c>
      <c r="D170" s="44"/>
      <c r="F170" s="17">
        <v>188.89239972999999</v>
      </c>
      <c r="G170" s="52"/>
      <c r="H170" s="52"/>
      <c r="I170" s="46"/>
    </row>
    <row r="171" spans="1:9">
      <c r="A171" s="45" t="s">
        <v>2501</v>
      </c>
      <c r="C171" s="1" t="s">
        <v>10</v>
      </c>
      <c r="D171" s="44"/>
      <c r="F171" s="17">
        <v>0.15111495539712</v>
      </c>
      <c r="G171" s="52"/>
      <c r="H171" s="52"/>
      <c r="I171" s="45"/>
    </row>
    <row r="172" spans="1:9">
      <c r="A172" s="45" t="s">
        <v>1753</v>
      </c>
      <c r="C172" s="1" t="s">
        <v>5</v>
      </c>
      <c r="D172" s="44"/>
      <c r="F172" s="17">
        <v>0.19566479789999999</v>
      </c>
      <c r="G172" s="52"/>
      <c r="H172" s="52"/>
      <c r="I172" s="46"/>
    </row>
    <row r="173" spans="1:9">
      <c r="A173" s="45" t="s">
        <v>1799</v>
      </c>
      <c r="C173" s="1" t="s">
        <v>5</v>
      </c>
      <c r="D173" s="44"/>
      <c r="F173" s="17">
        <v>0.1229447686896</v>
      </c>
      <c r="G173" s="52"/>
      <c r="H173" s="52"/>
      <c r="I173" s="46"/>
    </row>
    <row r="174" spans="1:9">
      <c r="A174" s="45" t="s">
        <v>1800</v>
      </c>
      <c r="C174" s="1" t="s">
        <v>5</v>
      </c>
      <c r="D174" s="44"/>
      <c r="F174" s="17">
        <v>28.456958631815997</v>
      </c>
      <c r="G174" s="52"/>
      <c r="H174" s="52"/>
      <c r="I174" s="46"/>
    </row>
    <row r="175" spans="1:9">
      <c r="A175" s="45" t="s">
        <v>1801</v>
      </c>
      <c r="C175" s="1" t="s">
        <v>5</v>
      </c>
      <c r="D175" s="44"/>
      <c r="F175" s="17">
        <v>1.3947403916160002</v>
      </c>
      <c r="G175" s="52"/>
      <c r="H175" s="52"/>
      <c r="I175" s="45"/>
    </row>
    <row r="176" spans="1:9">
      <c r="A176" s="45" t="s">
        <v>1802</v>
      </c>
      <c r="C176" s="1" t="s">
        <v>5</v>
      </c>
      <c r="D176" s="44"/>
      <c r="F176" s="17">
        <v>0.52374760701119993</v>
      </c>
      <c r="G176" s="52"/>
      <c r="H176" s="52"/>
      <c r="I176" s="46"/>
    </row>
    <row r="177" spans="1:9">
      <c r="A177" s="45" t="s">
        <v>1803</v>
      </c>
      <c r="C177" s="1" t="s">
        <v>5</v>
      </c>
      <c r="D177" s="44"/>
      <c r="F177" s="17">
        <v>0.88334861369039996</v>
      </c>
      <c r="G177" s="52"/>
      <c r="H177" s="52"/>
      <c r="I177" s="46"/>
    </row>
    <row r="178" spans="1:9">
      <c r="A178" s="45" t="s">
        <v>1520</v>
      </c>
      <c r="C178" s="1" t="s">
        <v>17</v>
      </c>
      <c r="D178" s="44"/>
      <c r="F178" s="17">
        <v>8.2016197623360002E-2</v>
      </c>
      <c r="G178" s="52"/>
      <c r="H178" s="52"/>
      <c r="I178" s="46"/>
    </row>
    <row r="179" spans="1:9">
      <c r="A179" s="45" t="s">
        <v>1511</v>
      </c>
      <c r="C179" s="1" t="s">
        <v>17</v>
      </c>
      <c r="D179" s="44"/>
      <c r="F179" s="17">
        <v>1.8497638986512397</v>
      </c>
      <c r="G179" s="52"/>
      <c r="H179" s="52"/>
      <c r="I179" s="46"/>
    </row>
    <row r="180" spans="1:9">
      <c r="A180" s="45" t="s">
        <v>1164</v>
      </c>
      <c r="C180" s="1" t="s">
        <v>17</v>
      </c>
      <c r="D180" s="44"/>
      <c r="F180" s="17">
        <v>255.96700771000002</v>
      </c>
      <c r="G180" s="52"/>
      <c r="H180" s="52"/>
      <c r="I180" s="45"/>
    </row>
    <row r="181" spans="1:9">
      <c r="A181" s="45" t="s">
        <v>1804</v>
      </c>
      <c r="C181" s="1" t="s">
        <v>5</v>
      </c>
      <c r="D181" s="44"/>
      <c r="F181" s="17">
        <v>0.91568144107440008</v>
      </c>
      <c r="G181" s="52"/>
      <c r="H181" s="52"/>
      <c r="I181" s="46"/>
    </row>
    <row r="182" spans="1:9">
      <c r="A182" s="45" t="s">
        <v>2502</v>
      </c>
      <c r="C182" s="1" t="s">
        <v>17</v>
      </c>
      <c r="D182" s="44"/>
      <c r="F182" s="17">
        <v>0.1006282594746</v>
      </c>
      <c r="G182" s="52"/>
      <c r="H182" s="52"/>
      <c r="I182" s="46"/>
    </row>
    <row r="183" spans="1:9">
      <c r="A183" s="45" t="s">
        <v>2503</v>
      </c>
      <c r="C183" s="1" t="s">
        <v>8</v>
      </c>
      <c r="D183" s="44"/>
      <c r="F183" s="17">
        <v>15.82273871129952</v>
      </c>
      <c r="G183" s="52"/>
      <c r="H183" s="52"/>
      <c r="I183" s="46"/>
    </row>
    <row r="184" spans="1:9">
      <c r="A184" s="45" t="s">
        <v>2504</v>
      </c>
      <c r="C184" s="1" t="s">
        <v>8</v>
      </c>
      <c r="D184" s="44"/>
      <c r="F184" s="17">
        <v>41.148266273417157</v>
      </c>
      <c r="G184" s="52"/>
      <c r="H184" s="52"/>
      <c r="I184" s="45"/>
    </row>
    <row r="185" spans="1:9">
      <c r="A185" s="45" t="s">
        <v>1805</v>
      </c>
      <c r="C185" s="1" t="s">
        <v>5</v>
      </c>
      <c r="D185" s="44"/>
      <c r="F185" s="17">
        <v>0.20473007171760002</v>
      </c>
      <c r="G185" s="52"/>
      <c r="H185" s="52"/>
      <c r="I185" s="46"/>
    </row>
    <row r="186" spans="1:9">
      <c r="A186" s="45" t="s">
        <v>1806</v>
      </c>
      <c r="C186" s="1" t="s">
        <v>5</v>
      </c>
      <c r="D186" s="44"/>
      <c r="F186" s="17">
        <v>25.332072916550402</v>
      </c>
      <c r="G186" s="52"/>
      <c r="H186" s="52"/>
      <c r="I186" s="45"/>
    </row>
    <row r="187" spans="1:9">
      <c r="A187" s="45" t="s">
        <v>1807</v>
      </c>
      <c r="C187" s="1" t="s">
        <v>5</v>
      </c>
      <c r="D187" s="44"/>
      <c r="F187" s="17">
        <v>1.3673136494160001</v>
      </c>
      <c r="G187" s="52"/>
      <c r="H187" s="52"/>
      <c r="I187" s="46"/>
    </row>
    <row r="188" spans="1:9">
      <c r="A188" s="45" t="s">
        <v>1415</v>
      </c>
      <c r="C188" s="1" t="s">
        <v>17</v>
      </c>
      <c r="D188" s="44"/>
      <c r="F188" s="17">
        <v>271.67984177450296</v>
      </c>
      <c r="G188" s="52"/>
      <c r="H188" s="52"/>
      <c r="I188" s="45"/>
    </row>
    <row r="189" spans="1:9">
      <c r="A189" s="45" t="s">
        <v>1808</v>
      </c>
      <c r="C189" s="1" t="s">
        <v>5</v>
      </c>
      <c r="D189" s="44"/>
      <c r="F189" s="17">
        <v>0.56524063939199998</v>
      </c>
      <c r="G189" s="52"/>
      <c r="H189" s="52"/>
      <c r="I189" s="46"/>
    </row>
    <row r="190" spans="1:9">
      <c r="A190" s="45" t="s">
        <v>2505</v>
      </c>
      <c r="C190" s="1" t="s">
        <v>5</v>
      </c>
      <c r="D190" s="44"/>
      <c r="F190" s="17">
        <v>157.98495877324001</v>
      </c>
      <c r="G190" s="52"/>
      <c r="H190" s="52"/>
      <c r="I190" s="46"/>
    </row>
    <row r="191" spans="1:9">
      <c r="A191" s="45" t="s">
        <v>2506</v>
      </c>
      <c r="C191" s="1" t="s">
        <v>21</v>
      </c>
      <c r="D191" s="44"/>
      <c r="F191" s="17">
        <v>1.94194436194044</v>
      </c>
      <c r="G191" s="52"/>
      <c r="H191" s="52"/>
      <c r="I191" s="46"/>
    </row>
    <row r="192" spans="1:9">
      <c r="A192" s="45" t="s">
        <v>2507</v>
      </c>
      <c r="C192" s="1" t="s">
        <v>20</v>
      </c>
      <c r="D192" s="44"/>
      <c r="F192" s="17">
        <v>0.66070685908656002</v>
      </c>
      <c r="G192" s="52"/>
      <c r="H192" s="52"/>
      <c r="I192" s="46"/>
    </row>
    <row r="193" spans="1:9">
      <c r="A193" s="45" t="s">
        <v>1809</v>
      </c>
      <c r="C193" s="1" t="s">
        <v>5</v>
      </c>
      <c r="D193" s="44"/>
      <c r="F193" s="17">
        <v>0.39029336182980001</v>
      </c>
      <c r="G193" s="52"/>
      <c r="H193" s="52"/>
      <c r="I193" s="46"/>
    </row>
    <row r="194" spans="1:9">
      <c r="A194" s="45" t="s">
        <v>2508</v>
      </c>
      <c r="C194" s="1" t="s">
        <v>5</v>
      </c>
      <c r="D194" s="44"/>
      <c r="F194" s="17">
        <v>16.3679046621948</v>
      </c>
      <c r="G194" s="52"/>
      <c r="H194" s="52"/>
      <c r="I194" s="46"/>
    </row>
    <row r="195" spans="1:9">
      <c r="A195" s="45" t="s">
        <v>769</v>
      </c>
      <c r="C195" s="1" t="s">
        <v>5</v>
      </c>
      <c r="D195" s="44"/>
      <c r="F195" s="17">
        <v>0.44578426463999998</v>
      </c>
      <c r="G195" s="52"/>
      <c r="H195" s="52"/>
      <c r="I195" s="46"/>
    </row>
    <row r="196" spans="1:9">
      <c r="A196" s="45" t="s">
        <v>1810</v>
      </c>
      <c r="C196" s="1" t="s">
        <v>5</v>
      </c>
      <c r="D196" s="44"/>
      <c r="F196" s="17">
        <v>0.23956000754400003</v>
      </c>
      <c r="G196" s="52"/>
      <c r="H196" s="52"/>
      <c r="I196" s="46"/>
    </row>
    <row r="197" spans="1:9">
      <c r="A197" s="45" t="s">
        <v>1811</v>
      </c>
      <c r="C197" s="1" t="s">
        <v>5</v>
      </c>
      <c r="D197" s="44"/>
      <c r="F197" s="17">
        <v>11.6490412199304</v>
      </c>
      <c r="G197" s="52"/>
      <c r="H197" s="52"/>
      <c r="I197" s="45"/>
    </row>
    <row r="198" spans="1:9">
      <c r="A198" s="45" t="s">
        <v>1167</v>
      </c>
      <c r="C198" s="1" t="s">
        <v>5</v>
      </c>
      <c r="D198" s="44"/>
      <c r="F198" s="17">
        <v>233.525405741676</v>
      </c>
      <c r="G198" s="52"/>
      <c r="H198" s="52"/>
      <c r="I198" s="46"/>
    </row>
    <row r="199" spans="1:9">
      <c r="A199" s="45" t="s">
        <v>2509</v>
      </c>
      <c r="C199" s="1" t="s">
        <v>10</v>
      </c>
      <c r="D199" s="44"/>
      <c r="F199" s="17">
        <v>0.96723718498836009</v>
      </c>
      <c r="G199" s="52"/>
      <c r="H199" s="52"/>
      <c r="I199" s="46"/>
    </row>
    <row r="200" spans="1:9">
      <c r="A200" s="45" t="s">
        <v>2510</v>
      </c>
      <c r="C200" s="1" t="s">
        <v>14</v>
      </c>
      <c r="D200" s="44"/>
      <c r="F200" s="17">
        <v>0.17718250801680002</v>
      </c>
      <c r="G200" s="52"/>
      <c r="H200" s="52"/>
      <c r="I200" s="46"/>
    </row>
    <row r="201" spans="1:9">
      <c r="A201" s="45" t="s">
        <v>2511</v>
      </c>
      <c r="C201" s="1" t="s">
        <v>5</v>
      </c>
      <c r="D201" s="44"/>
      <c r="F201" s="17">
        <v>0.47388200421275994</v>
      </c>
      <c r="G201" s="52"/>
      <c r="H201" s="52"/>
      <c r="I201" s="46"/>
    </row>
    <row r="202" spans="1:9">
      <c r="A202" s="45" t="s">
        <v>1475</v>
      </c>
      <c r="C202" s="1" t="s">
        <v>9</v>
      </c>
      <c r="D202" s="44"/>
      <c r="F202" s="17">
        <v>8.8345139042160015E-2</v>
      </c>
      <c r="G202" s="52"/>
      <c r="H202" s="52"/>
      <c r="I202" s="46"/>
    </row>
    <row r="203" spans="1:9">
      <c r="A203" s="45" t="s">
        <v>2512</v>
      </c>
      <c r="C203" s="1" t="s">
        <v>10</v>
      </c>
      <c r="D203" s="44"/>
      <c r="F203" s="17">
        <v>0.76918325959332001</v>
      </c>
      <c r="G203" s="52"/>
      <c r="H203" s="52"/>
      <c r="I203" s="46"/>
    </row>
    <row r="204" spans="1:9">
      <c r="A204" s="45" t="s">
        <v>1486</v>
      </c>
      <c r="C204" s="1" t="s">
        <v>5</v>
      </c>
      <c r="D204" s="44"/>
      <c r="F204" s="17">
        <v>1.1214212353344002</v>
      </c>
      <c r="G204" s="52"/>
      <c r="H204" s="52"/>
      <c r="I204" s="46"/>
    </row>
    <row r="205" spans="1:9">
      <c r="A205" s="45" t="s">
        <v>1242</v>
      </c>
      <c r="C205" s="1" t="s">
        <v>18</v>
      </c>
      <c r="D205" s="44"/>
      <c r="F205" s="17">
        <v>156.50990550395804</v>
      </c>
      <c r="G205" s="52"/>
      <c r="H205" s="52"/>
      <c r="I205" s="46"/>
    </row>
    <row r="206" spans="1:9">
      <c r="A206" s="45" t="s">
        <v>2513</v>
      </c>
      <c r="C206" s="1" t="s">
        <v>10</v>
      </c>
      <c r="D206" s="44"/>
      <c r="F206" s="17">
        <v>147.97056287296061</v>
      </c>
      <c r="G206" s="52"/>
      <c r="H206" s="52"/>
      <c r="I206" s="46"/>
    </row>
    <row r="207" spans="1:9">
      <c r="A207" s="45" t="s">
        <v>1812</v>
      </c>
      <c r="C207" s="1" t="s">
        <v>5</v>
      </c>
      <c r="D207" s="44"/>
      <c r="F207" s="17">
        <v>15.074884925100001</v>
      </c>
      <c r="G207" s="52"/>
      <c r="H207" s="52"/>
      <c r="I207" s="46"/>
    </row>
    <row r="208" spans="1:9">
      <c r="A208" s="45" t="s">
        <v>1285</v>
      </c>
      <c r="C208" s="1" t="s">
        <v>14</v>
      </c>
      <c r="D208" s="44"/>
      <c r="F208" s="17">
        <v>175.29983247982801</v>
      </c>
      <c r="G208" s="52"/>
      <c r="H208" s="52"/>
      <c r="I208" s="46"/>
    </row>
    <row r="209" spans="1:13" s="4" customFormat="1">
      <c r="A209" s="45" t="s">
        <v>206</v>
      </c>
      <c r="B209" s="1"/>
      <c r="C209" s="1" t="s">
        <v>5</v>
      </c>
      <c r="D209" s="44"/>
      <c r="E209" s="44"/>
      <c r="F209" s="17">
        <v>10.824825054700799</v>
      </c>
      <c r="G209" s="52"/>
      <c r="H209" s="52"/>
      <c r="I209" s="46"/>
      <c r="J209" s="2"/>
      <c r="M209" s="2"/>
    </row>
    <row r="210" spans="1:13">
      <c r="A210" s="45" t="s">
        <v>2514</v>
      </c>
      <c r="C210" s="1" t="s">
        <v>5</v>
      </c>
      <c r="D210" s="44"/>
      <c r="F210" s="17">
        <v>14.22120060504</v>
      </c>
      <c r="G210" s="52"/>
      <c r="H210" s="52"/>
      <c r="I210" s="46"/>
    </row>
    <row r="211" spans="1:13">
      <c r="A211" s="45" t="s">
        <v>2515</v>
      </c>
      <c r="C211" s="1" t="s">
        <v>6</v>
      </c>
      <c r="D211" s="44"/>
      <c r="F211" s="17">
        <v>0.21334905784764002</v>
      </c>
      <c r="G211" s="52"/>
      <c r="H211" s="52"/>
      <c r="I211" s="46"/>
    </row>
    <row r="212" spans="1:13">
      <c r="A212" s="45" t="s">
        <v>2516</v>
      </c>
      <c r="C212" s="1" t="s">
        <v>21</v>
      </c>
      <c r="D212" s="44"/>
      <c r="F212" s="17">
        <v>82.021333052289535</v>
      </c>
      <c r="G212" s="52"/>
      <c r="H212" s="52"/>
      <c r="I212" s="46"/>
    </row>
    <row r="213" spans="1:13">
      <c r="A213" s="45" t="s">
        <v>2517</v>
      </c>
      <c r="C213" s="1" t="s">
        <v>5</v>
      </c>
      <c r="D213" s="44"/>
      <c r="F213" s="17">
        <v>3.2268896595935996</v>
      </c>
      <c r="G213" s="52"/>
      <c r="H213" s="52"/>
      <c r="I213" s="46"/>
    </row>
    <row r="214" spans="1:13">
      <c r="A214" s="45" t="s">
        <v>1813</v>
      </c>
      <c r="C214" s="1" t="s">
        <v>5</v>
      </c>
      <c r="D214" s="44"/>
      <c r="F214" s="17">
        <v>0.68201448915600005</v>
      </c>
      <c r="G214" s="52"/>
      <c r="H214" s="52"/>
      <c r="I214" s="46"/>
    </row>
    <row r="215" spans="1:13">
      <c r="A215" s="45" t="s">
        <v>2518</v>
      </c>
      <c r="C215" s="1" t="s">
        <v>5</v>
      </c>
      <c r="D215" s="44"/>
      <c r="F215" s="17">
        <v>1.1342952631296002</v>
      </c>
      <c r="G215" s="52"/>
      <c r="H215" s="52"/>
      <c r="I215" s="46"/>
    </row>
    <row r="216" spans="1:13">
      <c r="A216" s="45" t="s">
        <v>1168</v>
      </c>
      <c r="C216" s="1" t="s">
        <v>5</v>
      </c>
      <c r="D216" s="44"/>
      <c r="F216" s="17">
        <v>186.07004738999998</v>
      </c>
      <c r="G216" s="52"/>
      <c r="H216" s="52"/>
      <c r="I216" s="46"/>
    </row>
    <row r="217" spans="1:13">
      <c r="A217" s="45" t="s">
        <v>2519</v>
      </c>
      <c r="C217" s="1" t="s">
        <v>12</v>
      </c>
      <c r="D217" s="44"/>
      <c r="F217" s="17">
        <v>0.13197863414736</v>
      </c>
      <c r="G217" s="52"/>
      <c r="H217" s="52"/>
      <c r="I217" s="46"/>
    </row>
    <row r="218" spans="1:13">
      <c r="A218" s="45" t="s">
        <v>1814</v>
      </c>
      <c r="C218" s="1" t="s">
        <v>5</v>
      </c>
      <c r="D218" s="44"/>
      <c r="F218" s="17">
        <v>21.673973281989596</v>
      </c>
      <c r="G218" s="52"/>
      <c r="H218" s="52"/>
      <c r="I218" s="45"/>
    </row>
    <row r="219" spans="1:13">
      <c r="A219" s="45" t="s">
        <v>2520</v>
      </c>
      <c r="C219" s="1" t="s">
        <v>6</v>
      </c>
      <c r="D219" s="44"/>
      <c r="F219" s="17">
        <v>12.613458791985479</v>
      </c>
      <c r="G219" s="52"/>
      <c r="H219" s="52"/>
      <c r="I219" s="46"/>
    </row>
    <row r="220" spans="1:13">
      <c r="A220" s="45" t="s">
        <v>2521</v>
      </c>
      <c r="C220" s="1" t="s">
        <v>9</v>
      </c>
      <c r="D220" s="44"/>
      <c r="F220" s="17">
        <v>228.03834631780924</v>
      </c>
      <c r="G220" s="52"/>
      <c r="H220" s="52"/>
      <c r="I220" s="46"/>
    </row>
    <row r="221" spans="1:13">
      <c r="A221" s="45" t="s">
        <v>2522</v>
      </c>
      <c r="C221" s="1" t="s">
        <v>14</v>
      </c>
      <c r="D221" s="44"/>
      <c r="F221" s="17">
        <v>68.813548109999999</v>
      </c>
      <c r="G221" s="52"/>
      <c r="H221" s="52"/>
      <c r="I221" s="46"/>
    </row>
    <row r="222" spans="1:13">
      <c r="A222" s="45" t="s">
        <v>773</v>
      </c>
      <c r="C222" s="1" t="s">
        <v>613</v>
      </c>
      <c r="D222" s="44"/>
      <c r="F222" s="17">
        <v>202.58324102</v>
      </c>
      <c r="G222" s="52"/>
      <c r="H222" s="52"/>
      <c r="I222" s="46"/>
    </row>
    <row r="223" spans="1:13">
      <c r="A223" s="45" t="s">
        <v>1815</v>
      </c>
      <c r="C223" s="1" t="s">
        <v>5</v>
      </c>
      <c r="D223" s="44"/>
      <c r="F223" s="17">
        <v>0.64144742804999999</v>
      </c>
      <c r="G223" s="52"/>
      <c r="H223" s="52"/>
      <c r="I223" s="46"/>
    </row>
    <row r="224" spans="1:13">
      <c r="A224" s="45" t="s">
        <v>2523</v>
      </c>
      <c r="C224" s="1" t="s">
        <v>5</v>
      </c>
      <c r="D224" s="44"/>
      <c r="F224" s="17">
        <v>0.31802886498240002</v>
      </c>
      <c r="G224" s="52"/>
      <c r="H224" s="52"/>
      <c r="I224" s="46"/>
    </row>
    <row r="225" spans="1:9">
      <c r="A225" s="45" t="s">
        <v>1243</v>
      </c>
      <c r="C225" s="1" t="s">
        <v>17</v>
      </c>
      <c r="D225" s="44"/>
      <c r="F225" s="17">
        <v>103.57564690000001</v>
      </c>
      <c r="G225" s="52"/>
      <c r="H225" s="52"/>
      <c r="I225" s="46"/>
    </row>
    <row r="226" spans="1:9">
      <c r="A226" s="45" t="s">
        <v>2524</v>
      </c>
      <c r="C226" s="1" t="s">
        <v>17</v>
      </c>
      <c r="D226" s="44"/>
      <c r="F226" s="17">
        <v>0.67270578747372001</v>
      </c>
      <c r="G226" s="52"/>
      <c r="H226" s="52"/>
      <c r="I226" s="46"/>
    </row>
    <row r="227" spans="1:9">
      <c r="A227" s="45" t="s">
        <v>2525</v>
      </c>
      <c r="C227" s="1" t="s">
        <v>12</v>
      </c>
      <c r="D227" s="44"/>
      <c r="F227" s="17">
        <v>8.2568604508790404</v>
      </c>
      <c r="G227" s="52"/>
      <c r="H227" s="52"/>
      <c r="I227" s="46"/>
    </row>
    <row r="228" spans="1:9">
      <c r="A228" s="45" t="s">
        <v>1816</v>
      </c>
      <c r="C228" s="1" t="s">
        <v>5</v>
      </c>
      <c r="D228" s="44"/>
      <c r="F228" s="17">
        <v>0.39133613375999998</v>
      </c>
      <c r="G228" s="52"/>
      <c r="H228" s="52"/>
      <c r="I228" s="46"/>
    </row>
    <row r="229" spans="1:9">
      <c r="A229" s="45" t="s">
        <v>1817</v>
      </c>
      <c r="C229" s="1" t="s">
        <v>5</v>
      </c>
      <c r="D229" s="44"/>
      <c r="F229" s="17">
        <v>0.81033699146399996</v>
      </c>
      <c r="G229" s="52"/>
      <c r="H229" s="52"/>
      <c r="I229" s="46"/>
    </row>
    <row r="230" spans="1:9">
      <c r="A230" s="45" t="s">
        <v>1818</v>
      </c>
      <c r="C230" s="1" t="s">
        <v>5</v>
      </c>
      <c r="D230" s="44"/>
      <c r="F230" s="17">
        <v>0.24788021544</v>
      </c>
      <c r="G230" s="52"/>
      <c r="H230" s="52"/>
      <c r="I230" s="46"/>
    </row>
    <row r="231" spans="1:9">
      <c r="A231" s="45" t="s">
        <v>1434</v>
      </c>
      <c r="C231" s="1" t="s">
        <v>5</v>
      </c>
      <c r="D231" s="44"/>
      <c r="F231" s="17">
        <v>154.75841666999997</v>
      </c>
      <c r="G231" s="52"/>
      <c r="H231" s="52"/>
      <c r="I231" s="46"/>
    </row>
    <row r="232" spans="1:9">
      <c r="A232" s="45" t="s">
        <v>2526</v>
      </c>
      <c r="C232" s="1" t="s">
        <v>21</v>
      </c>
      <c r="D232" s="44"/>
      <c r="F232" s="17">
        <v>3.13628205295548</v>
      </c>
      <c r="G232" s="52"/>
      <c r="H232" s="52"/>
      <c r="I232" s="46"/>
    </row>
    <row r="233" spans="1:9">
      <c r="A233" s="45" t="s">
        <v>1420</v>
      </c>
      <c r="C233" s="1" t="s">
        <v>5</v>
      </c>
      <c r="D233" s="44"/>
      <c r="F233" s="17">
        <v>221.20288474907321</v>
      </c>
      <c r="G233" s="52"/>
      <c r="H233" s="52"/>
      <c r="I233" s="46"/>
    </row>
    <row r="234" spans="1:9">
      <c r="A234" s="45" t="s">
        <v>2527</v>
      </c>
      <c r="C234" s="1" t="s">
        <v>12</v>
      </c>
      <c r="D234" s="44"/>
      <c r="F234" s="17">
        <v>122.54477788</v>
      </c>
      <c r="G234" s="52"/>
      <c r="H234" s="52"/>
      <c r="I234" s="46"/>
    </row>
    <row r="235" spans="1:9">
      <c r="A235" s="45" t="s">
        <v>2528</v>
      </c>
      <c r="C235" s="1" t="s">
        <v>12</v>
      </c>
      <c r="D235" s="44"/>
      <c r="F235" s="17">
        <v>199.16053009000001</v>
      </c>
      <c r="G235" s="52"/>
      <c r="H235" s="52"/>
      <c r="I235" s="46"/>
    </row>
    <row r="236" spans="1:9">
      <c r="A236" s="45" t="s">
        <v>2529</v>
      </c>
      <c r="C236" s="1" t="s">
        <v>13</v>
      </c>
      <c r="D236" s="44"/>
      <c r="F236" s="17">
        <v>215.83685711643972</v>
      </c>
      <c r="G236" s="52"/>
      <c r="H236" s="52"/>
      <c r="I236" s="46"/>
    </row>
    <row r="237" spans="1:9">
      <c r="A237" s="45" t="s">
        <v>2530</v>
      </c>
      <c r="C237" s="1" t="s">
        <v>12</v>
      </c>
      <c r="D237" s="44"/>
      <c r="F237" s="17">
        <v>203.09495865</v>
      </c>
      <c r="G237" s="52"/>
      <c r="H237" s="52"/>
      <c r="I237" s="46"/>
    </row>
    <row r="238" spans="1:9">
      <c r="A238" s="45" t="s">
        <v>2531</v>
      </c>
      <c r="C238" s="1" t="s">
        <v>22</v>
      </c>
      <c r="D238" s="44"/>
      <c r="F238" s="17">
        <v>198.82189577</v>
      </c>
      <c r="G238" s="52"/>
      <c r="H238" s="52"/>
      <c r="I238" s="46"/>
    </row>
    <row r="239" spans="1:9">
      <c r="A239" s="45" t="s">
        <v>2532</v>
      </c>
      <c r="C239" s="1" t="s">
        <v>13</v>
      </c>
      <c r="D239" s="44"/>
      <c r="F239" s="17">
        <v>4.9671068609962798</v>
      </c>
      <c r="G239" s="52"/>
      <c r="H239" s="52"/>
      <c r="I239" s="46"/>
    </row>
    <row r="240" spans="1:9">
      <c r="A240" s="45" t="s">
        <v>2533</v>
      </c>
      <c r="C240" s="1" t="s">
        <v>12</v>
      </c>
      <c r="D240" s="44"/>
      <c r="F240" s="17">
        <v>0.59550128650584</v>
      </c>
      <c r="G240" s="52"/>
      <c r="H240" s="52"/>
      <c r="I240" s="46"/>
    </row>
    <row r="241" spans="1:9">
      <c r="A241" s="45" t="s">
        <v>2374</v>
      </c>
      <c r="C241" s="1" t="s">
        <v>5</v>
      </c>
      <c r="D241" s="44"/>
      <c r="F241" s="17">
        <v>0.27403179392159999</v>
      </c>
      <c r="G241" s="52"/>
      <c r="H241" s="52"/>
      <c r="I241" s="46"/>
    </row>
    <row r="242" spans="1:9">
      <c r="A242" s="45" t="s">
        <v>1169</v>
      </c>
      <c r="C242" s="1" t="s">
        <v>17</v>
      </c>
      <c r="D242" s="44"/>
      <c r="F242" s="17">
        <v>262.60935237773708</v>
      </c>
      <c r="G242" s="52"/>
      <c r="H242" s="52"/>
      <c r="I242" s="46"/>
    </row>
    <row r="243" spans="1:9">
      <c r="A243" s="45" t="s">
        <v>1819</v>
      </c>
      <c r="C243" s="1" t="s">
        <v>5</v>
      </c>
      <c r="D243" s="44"/>
      <c r="F243" s="17">
        <v>0.51236358029999995</v>
      </c>
      <c r="G243" s="52"/>
      <c r="H243" s="52"/>
      <c r="I243" s="46"/>
    </row>
    <row r="244" spans="1:9">
      <c r="A244" s="45" t="s">
        <v>1820</v>
      </c>
      <c r="C244" s="1" t="s">
        <v>5</v>
      </c>
      <c r="D244" s="44"/>
      <c r="F244" s="17">
        <v>1.09437604848</v>
      </c>
      <c r="G244" s="52"/>
      <c r="H244" s="52"/>
      <c r="I244" s="46"/>
    </row>
    <row r="245" spans="1:9">
      <c r="A245" s="45" t="s">
        <v>2534</v>
      </c>
      <c r="C245" s="1" t="s">
        <v>5</v>
      </c>
      <c r="D245" s="44"/>
      <c r="F245" s="17">
        <v>28.911665642745604</v>
      </c>
      <c r="G245" s="52"/>
      <c r="H245" s="52"/>
      <c r="I245" s="46"/>
    </row>
    <row r="246" spans="1:9">
      <c r="A246" s="45" t="s">
        <v>2535</v>
      </c>
      <c r="C246" s="1" t="s">
        <v>341</v>
      </c>
      <c r="D246" s="44"/>
      <c r="F246" s="17">
        <v>52.095747889999998</v>
      </c>
      <c r="G246" s="52"/>
      <c r="H246" s="52"/>
      <c r="I246" s="46"/>
    </row>
    <row r="247" spans="1:9">
      <c r="A247" s="45" t="s">
        <v>2536</v>
      </c>
      <c r="C247" s="1" t="s">
        <v>341</v>
      </c>
      <c r="D247" s="44"/>
      <c r="F247" s="17">
        <v>54.610093890000002</v>
      </c>
      <c r="G247" s="52"/>
      <c r="H247" s="52"/>
      <c r="I247" s="46"/>
    </row>
    <row r="248" spans="1:9">
      <c r="A248" s="45" t="s">
        <v>2537</v>
      </c>
      <c r="C248" s="1" t="s">
        <v>5</v>
      </c>
      <c r="D248" s="44"/>
      <c r="F248" s="17">
        <v>0.27111481768800005</v>
      </c>
      <c r="G248" s="52"/>
      <c r="H248" s="52"/>
      <c r="I248" s="46"/>
    </row>
    <row r="249" spans="1:9">
      <c r="A249" s="45" t="s">
        <v>2538</v>
      </c>
      <c r="C249" s="1" t="s">
        <v>341</v>
      </c>
      <c r="D249" s="44"/>
      <c r="F249" s="17">
        <v>57.496294409999997</v>
      </c>
      <c r="G249" s="52"/>
      <c r="H249" s="52"/>
      <c r="I249" s="46"/>
    </row>
    <row r="250" spans="1:9">
      <c r="A250" s="45" t="s">
        <v>2539</v>
      </c>
      <c r="C250" s="1" t="s">
        <v>5</v>
      </c>
      <c r="D250" s="44"/>
      <c r="F250" s="17">
        <v>0.12265291415519999</v>
      </c>
      <c r="G250" s="52"/>
      <c r="H250" s="52"/>
      <c r="I250" s="46"/>
    </row>
    <row r="251" spans="1:9">
      <c r="A251" s="45" t="s">
        <v>2540</v>
      </c>
      <c r="C251" s="1" t="s">
        <v>19</v>
      </c>
      <c r="D251" s="44"/>
      <c r="F251" s="17">
        <v>0.17421699396816001</v>
      </c>
      <c r="G251" s="52"/>
      <c r="H251" s="52"/>
      <c r="I251" s="46"/>
    </row>
    <row r="252" spans="1:9">
      <c r="A252" s="45" t="s">
        <v>2541</v>
      </c>
      <c r="C252" s="1" t="s">
        <v>5</v>
      </c>
      <c r="D252" s="44"/>
      <c r="F252" s="17">
        <v>185.78670266325599</v>
      </c>
      <c r="G252" s="52"/>
      <c r="H252" s="52"/>
      <c r="I252" s="46"/>
    </row>
    <row r="253" spans="1:9">
      <c r="A253" s="45" t="s">
        <v>2542</v>
      </c>
      <c r="C253" s="1" t="s">
        <v>5</v>
      </c>
      <c r="D253" s="44"/>
      <c r="F253" s="17">
        <v>13.3344439489404</v>
      </c>
      <c r="G253" s="52"/>
      <c r="H253" s="52"/>
      <c r="I253" s="46"/>
    </row>
    <row r="254" spans="1:9">
      <c r="A254" s="45" t="s">
        <v>1822</v>
      </c>
      <c r="C254" s="1" t="s">
        <v>5</v>
      </c>
      <c r="D254" s="44"/>
      <c r="F254" s="17">
        <v>1.3966056716040001</v>
      </c>
      <c r="G254" s="52"/>
      <c r="H254" s="52"/>
      <c r="I254" s="46"/>
    </row>
    <row r="255" spans="1:9">
      <c r="A255" s="45" t="s">
        <v>1821</v>
      </c>
      <c r="C255" s="1" t="s">
        <v>5</v>
      </c>
      <c r="D255" s="44"/>
      <c r="F255" s="17">
        <v>0.6340733937252</v>
      </c>
      <c r="G255" s="52"/>
      <c r="H255" s="52"/>
      <c r="I255" s="47"/>
    </row>
    <row r="256" spans="1:9">
      <c r="A256" s="45" t="s">
        <v>1823</v>
      </c>
      <c r="C256" s="1" t="s">
        <v>5</v>
      </c>
      <c r="D256" s="44"/>
      <c r="F256" s="17">
        <v>1.6127599131072001</v>
      </c>
      <c r="G256" s="52"/>
      <c r="H256" s="52"/>
      <c r="I256" s="46"/>
    </row>
    <row r="257" spans="1:9">
      <c r="A257" s="45" t="s">
        <v>2543</v>
      </c>
      <c r="C257" s="1" t="s">
        <v>21</v>
      </c>
      <c r="D257" s="44"/>
      <c r="F257" s="17">
        <v>53.623894139810282</v>
      </c>
      <c r="G257" s="52"/>
      <c r="H257" s="52"/>
      <c r="I257" s="46"/>
    </row>
    <row r="258" spans="1:9">
      <c r="A258" s="45" t="s">
        <v>2544</v>
      </c>
      <c r="C258" s="1" t="s">
        <v>11</v>
      </c>
      <c r="D258" s="44"/>
      <c r="F258" s="17">
        <v>0.60777740478312003</v>
      </c>
      <c r="G258" s="52"/>
      <c r="H258" s="52"/>
      <c r="I258" s="46"/>
    </row>
    <row r="259" spans="1:9">
      <c r="A259" s="45" t="s">
        <v>1824</v>
      </c>
      <c r="C259" s="1" t="s">
        <v>5</v>
      </c>
      <c r="D259" s="44"/>
      <c r="F259" s="17">
        <v>0.32504004252720003</v>
      </c>
      <c r="G259" s="52"/>
      <c r="H259" s="52"/>
      <c r="I259" s="46"/>
    </row>
    <row r="260" spans="1:9">
      <c r="A260" s="45" t="s">
        <v>2545</v>
      </c>
      <c r="C260" s="1" t="s">
        <v>6</v>
      </c>
      <c r="D260" s="44"/>
      <c r="F260" s="17">
        <v>1.69035367113756</v>
      </c>
      <c r="G260" s="52"/>
      <c r="H260" s="52"/>
      <c r="I260" s="46"/>
    </row>
    <row r="261" spans="1:9">
      <c r="A261" s="45" t="s">
        <v>2546</v>
      </c>
      <c r="C261" s="1" t="s">
        <v>10</v>
      </c>
      <c r="D261" s="44"/>
      <c r="F261" s="17">
        <v>17.648300330781122</v>
      </c>
      <c r="G261" s="52"/>
      <c r="H261" s="52"/>
      <c r="I261" s="46"/>
    </row>
    <row r="262" spans="1:9">
      <c r="A262" s="45" t="s">
        <v>1492</v>
      </c>
      <c r="C262" s="1" t="s">
        <v>6</v>
      </c>
      <c r="D262" s="44"/>
      <c r="F262" s="17">
        <v>1.2992029604611202</v>
      </c>
      <c r="G262" s="52"/>
      <c r="H262" s="52"/>
      <c r="I262" s="46"/>
    </row>
    <row r="263" spans="1:9">
      <c r="A263" s="45" t="s">
        <v>2547</v>
      </c>
      <c r="C263" s="1" t="s">
        <v>16</v>
      </c>
      <c r="D263" s="44"/>
      <c r="F263" s="17">
        <v>211.96472434</v>
      </c>
      <c r="G263" s="52"/>
      <c r="H263" s="52"/>
      <c r="I263" s="46"/>
    </row>
    <row r="264" spans="1:9">
      <c r="A264" s="45" t="s">
        <v>2548</v>
      </c>
      <c r="C264" s="1" t="s">
        <v>17</v>
      </c>
      <c r="D264" s="44"/>
      <c r="F264" s="17">
        <v>6.1926752427883205</v>
      </c>
      <c r="G264" s="52"/>
      <c r="H264" s="52"/>
      <c r="I264" s="46"/>
    </row>
    <row r="265" spans="1:9">
      <c r="A265" s="45" t="s">
        <v>2549</v>
      </c>
      <c r="C265" s="1" t="s">
        <v>19</v>
      </c>
      <c r="D265" s="44"/>
      <c r="F265" s="17">
        <v>157.42326004</v>
      </c>
      <c r="G265" s="52"/>
      <c r="H265" s="52"/>
      <c r="I265" s="46"/>
    </row>
    <row r="266" spans="1:9">
      <c r="A266" s="45" t="s">
        <v>2550</v>
      </c>
      <c r="C266" s="1" t="s">
        <v>8</v>
      </c>
      <c r="D266" s="44"/>
      <c r="F266" s="17">
        <v>7.8840382638045599</v>
      </c>
      <c r="G266" s="52"/>
      <c r="H266" s="52"/>
      <c r="I266" s="46"/>
    </row>
    <row r="267" spans="1:9">
      <c r="A267" s="45" t="s">
        <v>2551</v>
      </c>
      <c r="C267" s="1" t="s">
        <v>5</v>
      </c>
      <c r="D267" s="44"/>
      <c r="F267" s="17">
        <v>0.47382165230399997</v>
      </c>
      <c r="G267" s="52"/>
      <c r="H267" s="52"/>
      <c r="I267" s="46"/>
    </row>
    <row r="268" spans="1:9">
      <c r="A268" s="45" t="s">
        <v>2552</v>
      </c>
      <c r="C268" s="1" t="s">
        <v>21</v>
      </c>
      <c r="D268" s="44"/>
      <c r="F268" s="17">
        <v>18.575655519999998</v>
      </c>
      <c r="G268" s="52"/>
      <c r="H268" s="52"/>
      <c r="I268" s="46"/>
    </row>
    <row r="269" spans="1:9">
      <c r="A269" s="45" t="s">
        <v>2553</v>
      </c>
      <c r="C269" s="1" t="s">
        <v>10</v>
      </c>
      <c r="D269" s="44"/>
      <c r="F269" s="17">
        <v>1.72615567739472</v>
      </c>
      <c r="G269" s="52"/>
      <c r="H269" s="52"/>
      <c r="I269" s="46"/>
    </row>
    <row r="270" spans="1:9">
      <c r="A270" s="45" t="s">
        <v>2554</v>
      </c>
      <c r="C270" s="1" t="s">
        <v>10</v>
      </c>
      <c r="D270" s="44"/>
      <c r="F270" s="17">
        <v>0.17560966444164</v>
      </c>
      <c r="G270" s="52"/>
      <c r="H270" s="52"/>
      <c r="I270" s="46"/>
    </row>
    <row r="271" spans="1:9">
      <c r="A271" s="45" t="s">
        <v>2555</v>
      </c>
      <c r="C271" s="1" t="s">
        <v>11</v>
      </c>
      <c r="D271" s="44"/>
      <c r="F271" s="17">
        <v>0.34475458749731996</v>
      </c>
      <c r="G271" s="52"/>
      <c r="H271" s="52"/>
      <c r="I271" s="46"/>
    </row>
    <row r="272" spans="1:9">
      <c r="A272" s="45" t="s">
        <v>2556</v>
      </c>
      <c r="C272" s="1" t="s">
        <v>5</v>
      </c>
      <c r="D272" s="44"/>
      <c r="F272" s="17">
        <v>8.7189133567535997</v>
      </c>
      <c r="G272" s="52"/>
      <c r="H272" s="52"/>
      <c r="I272" s="46"/>
    </row>
    <row r="273" spans="1:13">
      <c r="A273" s="45" t="s">
        <v>2557</v>
      </c>
      <c r="C273" s="1" t="s">
        <v>21</v>
      </c>
      <c r="D273" s="44"/>
      <c r="F273" s="17">
        <v>2.08372298623632</v>
      </c>
      <c r="G273" s="52"/>
      <c r="H273" s="52"/>
      <c r="I273" s="46"/>
    </row>
    <row r="274" spans="1:13">
      <c r="A274" s="45" t="s">
        <v>1825</v>
      </c>
      <c r="C274" s="1" t="s">
        <v>5</v>
      </c>
      <c r="D274" s="44"/>
      <c r="F274" s="17">
        <v>1.0789312948127998</v>
      </c>
      <c r="G274" s="52"/>
      <c r="H274" s="52"/>
      <c r="I274" s="46"/>
    </row>
    <row r="275" spans="1:13">
      <c r="A275" s="45" t="s">
        <v>2558</v>
      </c>
      <c r="C275" s="1" t="s">
        <v>14</v>
      </c>
      <c r="D275" s="44"/>
      <c r="F275" s="17">
        <v>0.95300553672324007</v>
      </c>
      <c r="G275" s="52"/>
      <c r="H275" s="52"/>
      <c r="I275" s="46"/>
    </row>
    <row r="276" spans="1:13">
      <c r="A276" s="45" t="s">
        <v>2559</v>
      </c>
      <c r="C276" s="1" t="s">
        <v>12</v>
      </c>
      <c r="D276" s="44"/>
      <c r="F276" s="17">
        <v>8.4295918895759991E-2</v>
      </c>
      <c r="G276" s="52"/>
      <c r="H276" s="52"/>
      <c r="I276" s="45"/>
    </row>
    <row r="277" spans="1:13">
      <c r="A277" s="45" t="s">
        <v>2560</v>
      </c>
      <c r="C277" s="1" t="s">
        <v>5</v>
      </c>
      <c r="D277" s="44"/>
      <c r="F277" s="17">
        <v>0.71411260377600005</v>
      </c>
      <c r="G277" s="52"/>
      <c r="H277" s="52"/>
      <c r="I277" s="46"/>
    </row>
    <row r="278" spans="1:13">
      <c r="A278" s="45" t="s">
        <v>1827</v>
      </c>
      <c r="C278" s="1" t="s">
        <v>5</v>
      </c>
      <c r="D278" s="44"/>
      <c r="F278" s="17">
        <v>1.1520847907712002</v>
      </c>
      <c r="G278" s="52"/>
      <c r="H278" s="52"/>
      <c r="I278" s="45"/>
    </row>
    <row r="279" spans="1:13">
      <c r="A279" s="45" t="s">
        <v>2561</v>
      </c>
      <c r="C279" s="1" t="s">
        <v>10</v>
      </c>
      <c r="D279" s="44"/>
      <c r="F279" s="17">
        <v>0.2086217597178</v>
      </c>
      <c r="G279" s="52"/>
      <c r="H279" s="52"/>
      <c r="I279" s="46"/>
    </row>
    <row r="280" spans="1:13">
      <c r="A280" s="45" t="s">
        <v>2562</v>
      </c>
      <c r="C280" s="1" t="s">
        <v>14</v>
      </c>
      <c r="D280" s="44"/>
      <c r="F280" s="17">
        <v>0.22906050797915997</v>
      </c>
      <c r="G280" s="52"/>
      <c r="H280" s="52"/>
      <c r="I280" s="46"/>
    </row>
    <row r="281" spans="1:13">
      <c r="A281" s="45" t="s">
        <v>2563</v>
      </c>
      <c r="C281" s="1" t="s">
        <v>5</v>
      </c>
      <c r="D281" s="44"/>
      <c r="F281" s="17">
        <v>1.2078347275565999</v>
      </c>
      <c r="G281" s="52"/>
      <c r="H281" s="52"/>
      <c r="I281" s="46"/>
    </row>
    <row r="282" spans="1:13" s="4" customFormat="1">
      <c r="A282" s="45" t="s">
        <v>2564</v>
      </c>
      <c r="B282" s="1"/>
      <c r="C282" s="1" t="s">
        <v>14</v>
      </c>
      <c r="D282" s="44"/>
      <c r="E282" s="44"/>
      <c r="F282" s="17">
        <v>0.58834415554199992</v>
      </c>
      <c r="G282" s="52"/>
      <c r="H282" s="52"/>
      <c r="I282" s="46"/>
      <c r="J282" s="2"/>
      <c r="M282" s="2"/>
    </row>
    <row r="283" spans="1:13">
      <c r="A283" s="45" t="s">
        <v>2565</v>
      </c>
      <c r="C283" s="1" t="s">
        <v>5</v>
      </c>
      <c r="D283" s="44"/>
      <c r="F283" s="17">
        <v>0.24439744414800002</v>
      </c>
      <c r="G283" s="52"/>
      <c r="H283" s="52"/>
      <c r="I283" s="46"/>
    </row>
    <row r="284" spans="1:13">
      <c r="A284" s="45" t="s">
        <v>2566</v>
      </c>
      <c r="C284" s="1" t="s">
        <v>14</v>
      </c>
      <c r="D284" s="44"/>
      <c r="F284" s="17">
        <v>0.29749364258327998</v>
      </c>
      <c r="G284" s="52"/>
      <c r="H284" s="52"/>
      <c r="I284" s="46"/>
    </row>
    <row r="285" spans="1:13">
      <c r="A285" s="45" t="s">
        <v>2567</v>
      </c>
      <c r="C285" s="1" t="s">
        <v>5</v>
      </c>
      <c r="D285" s="44"/>
      <c r="F285" s="17">
        <v>4.4557071525251999</v>
      </c>
      <c r="G285" s="52"/>
      <c r="H285" s="52"/>
      <c r="I285" s="46"/>
    </row>
    <row r="286" spans="1:13">
      <c r="A286" s="45" t="s">
        <v>2568</v>
      </c>
      <c r="C286" s="1" t="s">
        <v>9</v>
      </c>
      <c r="D286" s="44"/>
      <c r="F286" s="17">
        <v>4.7872818468446399</v>
      </c>
      <c r="G286" s="52"/>
      <c r="H286" s="52"/>
      <c r="I286" s="46"/>
    </row>
    <row r="287" spans="1:13">
      <c r="A287" s="45" t="s">
        <v>1828</v>
      </c>
      <c r="C287" s="1" t="s">
        <v>5</v>
      </c>
      <c r="D287" s="44"/>
      <c r="F287" s="17">
        <v>0.32104979478000001</v>
      </c>
      <c r="G287" s="52"/>
      <c r="H287" s="52"/>
      <c r="I287" s="46"/>
    </row>
    <row r="288" spans="1:13">
      <c r="A288" s="45" t="s">
        <v>2569</v>
      </c>
      <c r="C288" s="1" t="s">
        <v>17</v>
      </c>
      <c r="D288" s="44"/>
      <c r="F288" s="17">
        <v>0.75573185147459987</v>
      </c>
      <c r="G288" s="52"/>
      <c r="H288" s="52"/>
      <c r="I288" s="45"/>
    </row>
    <row r="289" spans="1:9">
      <c r="A289" s="45" t="s">
        <v>2570</v>
      </c>
      <c r="C289" s="1" t="s">
        <v>5</v>
      </c>
      <c r="D289" s="44"/>
      <c r="F289" s="17">
        <v>17.3842180566912</v>
      </c>
      <c r="G289" s="52"/>
      <c r="H289" s="52"/>
      <c r="I289" s="46"/>
    </row>
    <row r="290" spans="1:9">
      <c r="A290" s="45" t="s">
        <v>2571</v>
      </c>
      <c r="C290" s="1" t="s">
        <v>5</v>
      </c>
      <c r="D290" s="44"/>
      <c r="F290" s="17">
        <v>0.170944117344</v>
      </c>
      <c r="G290" s="52"/>
      <c r="H290" s="52"/>
      <c r="I290" s="45"/>
    </row>
    <row r="291" spans="1:9">
      <c r="A291" s="45" t="s">
        <v>2572</v>
      </c>
      <c r="C291" s="1" t="s">
        <v>6</v>
      </c>
      <c r="D291" s="44"/>
      <c r="F291" s="17">
        <v>4.0576436932917597</v>
      </c>
      <c r="G291" s="52"/>
      <c r="H291" s="52"/>
      <c r="I291" s="46"/>
    </row>
    <row r="292" spans="1:9">
      <c r="A292" s="45" t="s">
        <v>1829</v>
      </c>
      <c r="C292" s="1" t="s">
        <v>5</v>
      </c>
      <c r="D292" s="44"/>
      <c r="F292" s="17">
        <v>32.657202777513604</v>
      </c>
      <c r="G292" s="52"/>
      <c r="H292" s="52"/>
      <c r="I292" s="46"/>
    </row>
    <row r="293" spans="1:9">
      <c r="A293" s="45" t="s">
        <v>2573</v>
      </c>
      <c r="C293" s="1" t="s">
        <v>5</v>
      </c>
      <c r="D293" s="44"/>
      <c r="F293" s="17">
        <v>8.3761074540000008E-2</v>
      </c>
      <c r="G293" s="52"/>
      <c r="H293" s="52"/>
      <c r="I293" s="45"/>
    </row>
    <row r="294" spans="1:9">
      <c r="A294" s="45" t="s">
        <v>2261</v>
      </c>
      <c r="C294" s="1" t="s">
        <v>5</v>
      </c>
      <c r="D294" s="44"/>
      <c r="F294" s="17">
        <v>7.3724011423919995</v>
      </c>
      <c r="G294" s="52"/>
      <c r="H294" s="52"/>
      <c r="I294" s="46"/>
    </row>
    <row r="295" spans="1:9">
      <c r="A295" s="45" t="s">
        <v>1830</v>
      </c>
      <c r="C295" s="1" t="s">
        <v>5</v>
      </c>
      <c r="D295" s="44"/>
      <c r="F295" s="17">
        <v>1.1193058783763998</v>
      </c>
      <c r="G295" s="52"/>
      <c r="H295" s="52"/>
      <c r="I295" s="46"/>
    </row>
    <row r="296" spans="1:9">
      <c r="A296" s="45" t="s">
        <v>1831</v>
      </c>
      <c r="C296" s="1" t="s">
        <v>5</v>
      </c>
      <c r="D296" s="44"/>
      <c r="F296" s="17">
        <v>1.5168740609879998</v>
      </c>
      <c r="G296" s="52"/>
      <c r="H296" s="52"/>
      <c r="I296" s="46"/>
    </row>
    <row r="297" spans="1:9">
      <c r="A297" s="45" t="s">
        <v>2574</v>
      </c>
      <c r="C297" s="1" t="s">
        <v>5</v>
      </c>
      <c r="D297" s="44"/>
      <c r="F297" s="17">
        <v>8.1959866559999997E-2</v>
      </c>
      <c r="G297" s="52"/>
      <c r="H297" s="52"/>
      <c r="I297" s="46"/>
    </row>
    <row r="298" spans="1:9">
      <c r="A298" s="45" t="s">
        <v>2575</v>
      </c>
      <c r="C298" s="1" t="s">
        <v>9</v>
      </c>
      <c r="D298" s="44"/>
      <c r="F298" s="17">
        <v>27.898186682737798</v>
      </c>
      <c r="G298" s="52"/>
      <c r="H298" s="52"/>
      <c r="I298" s="46"/>
    </row>
    <row r="299" spans="1:9">
      <c r="A299" s="45" t="s">
        <v>2576</v>
      </c>
      <c r="C299" s="1" t="s">
        <v>21</v>
      </c>
      <c r="D299" s="44"/>
      <c r="F299" s="17">
        <v>8.015210754407999E-2</v>
      </c>
      <c r="G299" s="52"/>
      <c r="H299" s="52"/>
      <c r="I299" s="46"/>
    </row>
    <row r="300" spans="1:9">
      <c r="A300" s="45" t="s">
        <v>2577</v>
      </c>
      <c r="C300" s="1" t="s">
        <v>5</v>
      </c>
      <c r="D300" s="44"/>
      <c r="F300" s="17">
        <v>46.143143611438404</v>
      </c>
      <c r="G300" s="52"/>
      <c r="H300" s="52"/>
      <c r="I300" s="46"/>
    </row>
    <row r="301" spans="1:9">
      <c r="A301" s="45" t="s">
        <v>2578</v>
      </c>
      <c r="C301" s="1" t="s">
        <v>14</v>
      </c>
      <c r="D301" s="44"/>
      <c r="F301" s="17">
        <v>22.545925152636599</v>
      </c>
      <c r="G301" s="52"/>
      <c r="H301" s="52"/>
      <c r="I301" s="46"/>
    </row>
    <row r="302" spans="1:9">
      <c r="A302" s="45" t="s">
        <v>2579</v>
      </c>
      <c r="C302" s="1" t="s">
        <v>14</v>
      </c>
      <c r="D302" s="44"/>
      <c r="F302" s="17">
        <v>0.60780496228451997</v>
      </c>
      <c r="G302" s="52"/>
      <c r="H302" s="52"/>
      <c r="I302" s="46"/>
    </row>
    <row r="303" spans="1:9">
      <c r="A303" s="45" t="s">
        <v>781</v>
      </c>
      <c r="C303" s="1" t="s">
        <v>5</v>
      </c>
      <c r="D303" s="44"/>
      <c r="F303" s="17">
        <v>13.214948673326401</v>
      </c>
      <c r="G303" s="52"/>
      <c r="H303" s="52"/>
      <c r="I303" s="46"/>
    </row>
    <row r="304" spans="1:9">
      <c r="A304" s="45" t="s">
        <v>2580</v>
      </c>
      <c r="C304" s="1" t="s">
        <v>14</v>
      </c>
      <c r="D304" s="44"/>
      <c r="F304" s="17">
        <v>330.38920998000003</v>
      </c>
      <c r="G304" s="52"/>
      <c r="H304" s="52"/>
      <c r="I304" s="46"/>
    </row>
    <row r="305" spans="1:9">
      <c r="A305" s="45" t="s">
        <v>2581</v>
      </c>
      <c r="C305" s="1" t="s">
        <v>5</v>
      </c>
      <c r="D305" s="44"/>
      <c r="F305" s="17">
        <v>161.31919415000002</v>
      </c>
      <c r="G305" s="52"/>
      <c r="H305" s="52"/>
      <c r="I305" s="46"/>
    </row>
    <row r="306" spans="1:9">
      <c r="A306" s="45" t="s">
        <v>1832</v>
      </c>
      <c r="C306" s="1" t="s">
        <v>5</v>
      </c>
      <c r="D306" s="44"/>
      <c r="F306" s="17">
        <v>27.840807094042798</v>
      </c>
      <c r="G306" s="52"/>
      <c r="H306" s="52"/>
      <c r="I306" s="46"/>
    </row>
    <row r="307" spans="1:9">
      <c r="A307" s="45" t="s">
        <v>2582</v>
      </c>
      <c r="C307" s="1" t="s">
        <v>9</v>
      </c>
      <c r="D307" s="44"/>
      <c r="F307" s="17">
        <v>175.35479531999999</v>
      </c>
      <c r="G307" s="52"/>
      <c r="H307" s="52"/>
      <c r="I307" s="46"/>
    </row>
    <row r="308" spans="1:9">
      <c r="A308" s="45" t="s">
        <v>1833</v>
      </c>
      <c r="C308" s="1" t="s">
        <v>5</v>
      </c>
      <c r="D308" s="44"/>
      <c r="F308" s="17">
        <v>0.80226437611320001</v>
      </c>
      <c r="G308" s="52"/>
      <c r="H308" s="52"/>
      <c r="I308" s="46"/>
    </row>
    <row r="309" spans="1:9">
      <c r="A309" s="45" t="s">
        <v>782</v>
      </c>
      <c r="C309" s="1" t="s">
        <v>5</v>
      </c>
      <c r="D309" s="44"/>
      <c r="F309" s="17">
        <v>187.10935419999998</v>
      </c>
      <c r="G309" s="52"/>
      <c r="H309" s="52"/>
      <c r="I309" s="45"/>
    </row>
    <row r="310" spans="1:9">
      <c r="A310" s="45" t="s">
        <v>1834</v>
      </c>
      <c r="C310" s="1" t="s">
        <v>5</v>
      </c>
      <c r="D310" s="44"/>
      <c r="F310" s="17">
        <v>0.94079034569519993</v>
      </c>
      <c r="G310" s="52"/>
      <c r="H310" s="52"/>
      <c r="I310" s="46"/>
    </row>
    <row r="311" spans="1:9">
      <c r="A311" s="45" t="s">
        <v>674</v>
      </c>
      <c r="C311" s="1" t="s">
        <v>18</v>
      </c>
      <c r="D311" s="44"/>
      <c r="F311" s="17">
        <v>246.28773196</v>
      </c>
      <c r="G311" s="52"/>
      <c r="H311" s="52"/>
      <c r="I311" s="45"/>
    </row>
    <row r="312" spans="1:9">
      <c r="A312" s="45" t="s">
        <v>2583</v>
      </c>
      <c r="C312" s="1" t="s">
        <v>14</v>
      </c>
      <c r="D312" s="44"/>
      <c r="F312" s="17">
        <v>1.00003533859944</v>
      </c>
      <c r="G312" s="52"/>
      <c r="H312" s="52"/>
      <c r="I312" s="46"/>
    </row>
    <row r="313" spans="1:9">
      <c r="A313" s="45" t="s">
        <v>1835</v>
      </c>
      <c r="C313" s="1" t="s">
        <v>5</v>
      </c>
      <c r="D313" s="44"/>
      <c r="F313" s="17">
        <v>1.2143541524400001</v>
      </c>
      <c r="G313" s="52"/>
      <c r="H313" s="52"/>
      <c r="I313" s="46"/>
    </row>
    <row r="314" spans="1:9">
      <c r="A314" s="45" t="s">
        <v>784</v>
      </c>
      <c r="C314" s="1" t="s">
        <v>17</v>
      </c>
      <c r="D314" s="44"/>
      <c r="F314" s="17">
        <v>250.02754873500584</v>
      </c>
      <c r="G314" s="52"/>
      <c r="H314" s="52"/>
      <c r="I314" s="46"/>
    </row>
    <row r="315" spans="1:9">
      <c r="A315" s="45" t="s">
        <v>1836</v>
      </c>
      <c r="C315" s="1" t="s">
        <v>5</v>
      </c>
      <c r="D315" s="44"/>
      <c r="F315" s="17">
        <v>7.6654148571000003E-2</v>
      </c>
      <c r="G315" s="52"/>
      <c r="H315" s="52"/>
      <c r="I315" s="46"/>
    </row>
    <row r="316" spans="1:9">
      <c r="A316" s="45" t="s">
        <v>1837</v>
      </c>
      <c r="C316" s="1" t="s">
        <v>5</v>
      </c>
      <c r="D316" s="44"/>
      <c r="F316" s="17">
        <v>6.3540858245436</v>
      </c>
      <c r="G316" s="52"/>
      <c r="H316" s="52"/>
      <c r="I316" s="45"/>
    </row>
    <row r="317" spans="1:9">
      <c r="A317" s="45" t="s">
        <v>1839</v>
      </c>
      <c r="C317" s="1" t="s">
        <v>5</v>
      </c>
      <c r="D317" s="44"/>
      <c r="F317" s="17">
        <v>1.6128504638532</v>
      </c>
      <c r="G317" s="52"/>
      <c r="H317" s="52"/>
      <c r="I317" s="46"/>
    </row>
    <row r="318" spans="1:9">
      <c r="A318" s="45" t="s">
        <v>1426</v>
      </c>
      <c r="C318" s="1" t="s">
        <v>5</v>
      </c>
      <c r="D318" s="44"/>
      <c r="F318" s="17">
        <v>225.9557594386128</v>
      </c>
      <c r="G318" s="52"/>
      <c r="H318" s="52"/>
      <c r="I318" s="46"/>
    </row>
    <row r="319" spans="1:9">
      <c r="A319" s="45" t="s">
        <v>1840</v>
      </c>
      <c r="C319" s="1" t="s">
        <v>5</v>
      </c>
      <c r="D319" s="44"/>
      <c r="F319" s="17">
        <v>0.93533075681760003</v>
      </c>
      <c r="G319" s="52"/>
      <c r="H319" s="52"/>
      <c r="I319" s="46"/>
    </row>
    <row r="320" spans="1:9">
      <c r="A320" s="45" t="s">
        <v>2584</v>
      </c>
      <c r="C320" s="1" t="s">
        <v>21</v>
      </c>
      <c r="D320" s="44"/>
      <c r="F320" s="17">
        <v>164.49767222</v>
      </c>
      <c r="G320" s="52"/>
      <c r="H320" s="52"/>
      <c r="I320" s="46"/>
    </row>
    <row r="321" spans="1:9">
      <c r="A321" s="45" t="s">
        <v>1170</v>
      </c>
      <c r="C321" s="1" t="s">
        <v>5</v>
      </c>
      <c r="D321" s="44"/>
      <c r="F321" s="17">
        <v>188.45490559999999</v>
      </c>
      <c r="G321" s="52"/>
      <c r="H321" s="52"/>
      <c r="I321" s="46"/>
    </row>
    <row r="322" spans="1:9">
      <c r="A322" s="45" t="s">
        <v>785</v>
      </c>
      <c r="C322" s="1" t="s">
        <v>5</v>
      </c>
      <c r="D322" s="44"/>
      <c r="F322" s="17">
        <v>12.715890233903998</v>
      </c>
      <c r="G322" s="52"/>
      <c r="H322" s="52"/>
      <c r="I322" s="46"/>
    </row>
    <row r="323" spans="1:9">
      <c r="A323" s="45" t="s">
        <v>1841</v>
      </c>
      <c r="C323" s="1" t="s">
        <v>5</v>
      </c>
      <c r="D323" s="44"/>
      <c r="F323" s="17">
        <v>0.8446176078912</v>
      </c>
      <c r="G323" s="52"/>
      <c r="H323" s="52"/>
      <c r="I323" s="46"/>
    </row>
    <row r="324" spans="1:9">
      <c r="A324" s="45" t="s">
        <v>1171</v>
      </c>
      <c r="C324" s="1" t="s">
        <v>17</v>
      </c>
      <c r="D324" s="44"/>
      <c r="F324" s="17">
        <v>123.72070498000001</v>
      </c>
      <c r="G324" s="52"/>
      <c r="H324" s="52"/>
      <c r="I324" s="46"/>
    </row>
    <row r="325" spans="1:9">
      <c r="A325" s="45" t="s">
        <v>1842</v>
      </c>
      <c r="C325" s="1" t="s">
        <v>5</v>
      </c>
      <c r="D325" s="44"/>
      <c r="F325" s="17">
        <v>14.5282832904924</v>
      </c>
      <c r="G325" s="52"/>
      <c r="H325" s="52"/>
      <c r="I325" s="45"/>
    </row>
    <row r="326" spans="1:9">
      <c r="A326" s="45" t="s">
        <v>1843</v>
      </c>
      <c r="C326" s="1" t="s">
        <v>5</v>
      </c>
      <c r="D326" s="44"/>
      <c r="F326" s="17">
        <v>1.148649615828</v>
      </c>
      <c r="G326" s="52"/>
      <c r="H326" s="52"/>
      <c r="I326" s="45"/>
    </row>
    <row r="327" spans="1:9">
      <c r="A327" s="45" t="s">
        <v>1844</v>
      </c>
      <c r="C327" s="1" t="s">
        <v>5</v>
      </c>
      <c r="D327" s="44"/>
      <c r="F327" s="17">
        <v>13.4503986903858</v>
      </c>
      <c r="G327" s="52"/>
      <c r="H327" s="52"/>
      <c r="I327" s="46"/>
    </row>
    <row r="328" spans="1:9">
      <c r="A328" s="45" t="s">
        <v>2585</v>
      </c>
      <c r="C328" s="1" t="s">
        <v>12</v>
      </c>
      <c r="D328" s="44"/>
      <c r="F328" s="17">
        <v>3.5256700707742801</v>
      </c>
      <c r="G328" s="52"/>
      <c r="H328" s="52"/>
      <c r="I328" s="46"/>
    </row>
    <row r="329" spans="1:9">
      <c r="A329" s="45" t="s">
        <v>2375</v>
      </c>
      <c r="C329" s="1" t="s">
        <v>5</v>
      </c>
      <c r="D329" s="44"/>
      <c r="F329" s="17">
        <v>7.438855583016001</v>
      </c>
      <c r="G329" s="52"/>
      <c r="H329" s="52"/>
      <c r="I329" s="46"/>
    </row>
    <row r="330" spans="1:9">
      <c r="A330" s="45" t="s">
        <v>2586</v>
      </c>
      <c r="C330" s="1" t="s">
        <v>21</v>
      </c>
      <c r="D330" s="44"/>
      <c r="F330" s="17">
        <v>167.46251869999998</v>
      </c>
      <c r="G330" s="52"/>
      <c r="H330" s="52"/>
      <c r="I330" s="46"/>
    </row>
    <row r="331" spans="1:9">
      <c r="A331" s="45" t="s">
        <v>2587</v>
      </c>
      <c r="C331" s="1" t="s">
        <v>6</v>
      </c>
      <c r="D331" s="44"/>
      <c r="F331" s="17">
        <v>0.29798266891536002</v>
      </c>
      <c r="G331" s="52"/>
      <c r="H331" s="52"/>
      <c r="I331" s="45"/>
    </row>
    <row r="332" spans="1:9">
      <c r="A332" s="45" t="s">
        <v>1700</v>
      </c>
      <c r="C332" s="1" t="s">
        <v>17</v>
      </c>
      <c r="D332" s="44"/>
      <c r="F332" s="17">
        <v>0.19292011652627999</v>
      </c>
      <c r="G332" s="52"/>
      <c r="H332" s="52"/>
      <c r="I332" s="45"/>
    </row>
    <row r="333" spans="1:9">
      <c r="A333" s="45" t="s">
        <v>2588</v>
      </c>
      <c r="C333" s="1" t="s">
        <v>6</v>
      </c>
      <c r="D333" s="44"/>
      <c r="F333" s="17">
        <v>0.24757166295575997</v>
      </c>
      <c r="G333" s="52"/>
      <c r="H333" s="52"/>
      <c r="I333" s="46"/>
    </row>
    <row r="334" spans="1:9">
      <c r="A334" s="45" t="s">
        <v>2589</v>
      </c>
      <c r="C334" s="1" t="s">
        <v>6</v>
      </c>
      <c r="D334" s="44"/>
      <c r="F334" s="17">
        <v>0.26978708223323994</v>
      </c>
      <c r="G334" s="52"/>
      <c r="H334" s="52"/>
      <c r="I334" s="46"/>
    </row>
    <row r="335" spans="1:9">
      <c r="A335" s="45" t="s">
        <v>1845</v>
      </c>
      <c r="C335" s="1" t="s">
        <v>5</v>
      </c>
      <c r="D335" s="44"/>
      <c r="F335" s="17">
        <v>22.096204022692799</v>
      </c>
      <c r="G335" s="52"/>
      <c r="H335" s="52"/>
      <c r="I335" s="46"/>
    </row>
    <row r="336" spans="1:9">
      <c r="A336" s="45" t="s">
        <v>2590</v>
      </c>
      <c r="C336" s="1" t="s">
        <v>12</v>
      </c>
      <c r="D336" s="44"/>
      <c r="F336" s="17">
        <v>52.623633179999999</v>
      </c>
      <c r="G336" s="52"/>
      <c r="H336" s="52"/>
      <c r="I336" s="45"/>
    </row>
    <row r="337" spans="1:9">
      <c r="A337" s="45" t="s">
        <v>2591</v>
      </c>
      <c r="C337" s="1" t="s">
        <v>20</v>
      </c>
      <c r="D337" s="44"/>
      <c r="F337" s="17">
        <v>0.67766080275036</v>
      </c>
      <c r="G337" s="52"/>
      <c r="H337" s="52"/>
      <c r="I337" s="46"/>
    </row>
    <row r="338" spans="1:9">
      <c r="A338" s="45" t="s">
        <v>2592</v>
      </c>
      <c r="C338" s="1" t="s">
        <v>5</v>
      </c>
      <c r="D338" s="44"/>
      <c r="F338" s="17">
        <v>4.9167574230059996</v>
      </c>
      <c r="G338" s="52"/>
      <c r="H338" s="52"/>
      <c r="I338" s="46"/>
    </row>
    <row r="339" spans="1:9">
      <c r="A339" s="45" t="s">
        <v>1846</v>
      </c>
      <c r="C339" s="1" t="s">
        <v>5</v>
      </c>
      <c r="D339" s="44"/>
      <c r="F339" s="17">
        <v>3.7623510680184</v>
      </c>
      <c r="G339" s="52"/>
      <c r="H339" s="52"/>
      <c r="I339" s="46"/>
    </row>
    <row r="340" spans="1:9">
      <c r="A340" s="45" t="s">
        <v>1527</v>
      </c>
      <c r="C340" s="1" t="s">
        <v>17</v>
      </c>
      <c r="D340" s="44"/>
      <c r="F340" s="17">
        <v>1.1040099809824802</v>
      </c>
      <c r="G340" s="52"/>
      <c r="H340" s="52"/>
      <c r="I340" s="46"/>
    </row>
    <row r="341" spans="1:9">
      <c r="A341" s="45" t="s">
        <v>1286</v>
      </c>
      <c r="C341" s="1" t="s">
        <v>341</v>
      </c>
      <c r="D341" s="44"/>
      <c r="F341" s="17">
        <v>67.16042152</v>
      </c>
      <c r="G341" s="52"/>
      <c r="H341" s="52"/>
      <c r="I341" s="46"/>
    </row>
    <row r="342" spans="1:9">
      <c r="A342" s="45" t="s">
        <v>2593</v>
      </c>
      <c r="C342" s="1" t="s">
        <v>13</v>
      </c>
      <c r="D342" s="44"/>
      <c r="F342" s="17">
        <v>2.1626340582131998</v>
      </c>
      <c r="G342" s="52"/>
      <c r="H342" s="52"/>
      <c r="I342" s="46"/>
    </row>
    <row r="343" spans="1:9">
      <c r="A343" s="45" t="s">
        <v>1548</v>
      </c>
      <c r="C343" s="1" t="s">
        <v>17</v>
      </c>
      <c r="D343" s="44"/>
      <c r="F343" s="17">
        <v>1.0339954707654</v>
      </c>
      <c r="G343" s="52"/>
      <c r="H343" s="52"/>
      <c r="I343" s="45"/>
    </row>
    <row r="344" spans="1:9">
      <c r="A344" s="45" t="s">
        <v>1847</v>
      </c>
      <c r="C344" s="1" t="s">
        <v>5</v>
      </c>
      <c r="D344" s="44"/>
      <c r="F344" s="17">
        <v>0.24957910434599997</v>
      </c>
      <c r="G344" s="52"/>
      <c r="H344" s="52"/>
      <c r="I344" s="46"/>
    </row>
    <row r="345" spans="1:9">
      <c r="A345" s="45" t="s">
        <v>1848</v>
      </c>
      <c r="C345" s="1" t="s">
        <v>5</v>
      </c>
      <c r="D345" s="44"/>
      <c r="F345" s="17">
        <v>0.99017064226080009</v>
      </c>
      <c r="G345" s="52"/>
      <c r="H345" s="52"/>
      <c r="I345" s="45"/>
    </row>
    <row r="346" spans="1:9">
      <c r="A346" s="45" t="s">
        <v>1849</v>
      </c>
      <c r="C346" s="1" t="s">
        <v>5</v>
      </c>
      <c r="D346" s="44"/>
      <c r="F346" s="17">
        <v>0.72467866631160005</v>
      </c>
      <c r="G346" s="52"/>
      <c r="H346" s="52"/>
      <c r="I346" s="46"/>
    </row>
    <row r="347" spans="1:9">
      <c r="A347" s="45" t="s">
        <v>1850</v>
      </c>
      <c r="C347" s="1" t="s">
        <v>5</v>
      </c>
      <c r="D347" s="44"/>
      <c r="F347" s="17">
        <v>0.85924413586440007</v>
      </c>
      <c r="G347" s="52"/>
      <c r="H347" s="52"/>
      <c r="I347" s="47"/>
    </row>
    <row r="348" spans="1:9">
      <c r="A348" s="45" t="s">
        <v>2594</v>
      </c>
      <c r="C348" s="1" t="s">
        <v>14</v>
      </c>
      <c r="D348" s="44"/>
      <c r="F348" s="17">
        <v>0.38217112990056001</v>
      </c>
      <c r="G348" s="52"/>
      <c r="H348" s="52"/>
      <c r="I348" s="47"/>
    </row>
    <row r="349" spans="1:9">
      <c r="A349" s="45" t="s">
        <v>2595</v>
      </c>
      <c r="C349" s="1" t="s">
        <v>19</v>
      </c>
      <c r="D349" s="44"/>
      <c r="F349" s="17">
        <v>191.01575455000003</v>
      </c>
      <c r="G349" s="52"/>
      <c r="H349" s="52"/>
      <c r="I349" s="48"/>
    </row>
    <row r="350" spans="1:9">
      <c r="A350" s="45" t="s">
        <v>1269</v>
      </c>
      <c r="C350" s="1" t="s">
        <v>19</v>
      </c>
      <c r="D350" s="44"/>
      <c r="F350" s="17">
        <v>173.73222390000001</v>
      </c>
      <c r="G350" s="52"/>
      <c r="H350" s="52"/>
      <c r="I350" s="45"/>
    </row>
    <row r="351" spans="1:9">
      <c r="A351" s="45" t="s">
        <v>2596</v>
      </c>
      <c r="C351" s="1" t="s">
        <v>10</v>
      </c>
      <c r="D351" s="44"/>
      <c r="F351" s="17">
        <v>0.26232810019416003</v>
      </c>
      <c r="G351" s="52"/>
      <c r="H351" s="52"/>
      <c r="I351" s="47"/>
    </row>
    <row r="352" spans="1:9">
      <c r="A352" s="45" t="s">
        <v>1851</v>
      </c>
      <c r="C352" s="1" t="s">
        <v>5</v>
      </c>
      <c r="D352" s="44"/>
      <c r="F352" s="17">
        <v>0.1245243398256</v>
      </c>
      <c r="G352" s="52"/>
      <c r="H352" s="52"/>
      <c r="I352" s="45"/>
    </row>
    <row r="353" spans="1:9">
      <c r="A353" s="45" t="s">
        <v>421</v>
      </c>
      <c r="C353" s="1" t="s">
        <v>17</v>
      </c>
      <c r="D353" s="44"/>
      <c r="F353" s="17">
        <v>8.0087394815999993</v>
      </c>
      <c r="G353" s="52"/>
      <c r="H353" s="52"/>
      <c r="I353" s="45"/>
    </row>
    <row r="354" spans="1:9">
      <c r="A354" s="45" t="s">
        <v>675</v>
      </c>
      <c r="C354" s="1" t="s">
        <v>17</v>
      </c>
      <c r="D354" s="44"/>
      <c r="F354" s="17">
        <v>72.027585950000002</v>
      </c>
      <c r="G354" s="52"/>
      <c r="H354" s="52"/>
      <c r="I354" s="46"/>
    </row>
    <row r="355" spans="1:9">
      <c r="A355" s="45" t="s">
        <v>1853</v>
      </c>
      <c r="C355" s="1" t="s">
        <v>5</v>
      </c>
      <c r="D355" s="44"/>
      <c r="F355" s="17">
        <v>0.63673754704560004</v>
      </c>
      <c r="G355" s="52"/>
      <c r="H355" s="52"/>
      <c r="I355" s="46"/>
    </row>
    <row r="356" spans="1:9">
      <c r="A356" s="45" t="s">
        <v>1852</v>
      </c>
      <c r="C356" s="1" t="s">
        <v>5</v>
      </c>
      <c r="D356" s="44"/>
      <c r="F356" s="17">
        <v>0.59271223199759993</v>
      </c>
      <c r="G356" s="52"/>
      <c r="H356" s="52"/>
      <c r="I356" s="46"/>
    </row>
    <row r="357" spans="1:9">
      <c r="A357" s="45" t="s">
        <v>1854</v>
      </c>
      <c r="C357" s="1" t="s">
        <v>5</v>
      </c>
      <c r="D357" s="44"/>
      <c r="F357" s="17">
        <v>50.376309398157595</v>
      </c>
      <c r="G357" s="52"/>
      <c r="H357" s="52"/>
      <c r="I357" s="46"/>
    </row>
    <row r="358" spans="1:9">
      <c r="A358" s="45" t="s">
        <v>1855</v>
      </c>
      <c r="C358" s="1" t="s">
        <v>5</v>
      </c>
      <c r="D358" s="44"/>
      <c r="F358" s="17">
        <v>0.51334362050399995</v>
      </c>
      <c r="G358" s="52"/>
      <c r="H358" s="52"/>
      <c r="I358" s="46"/>
    </row>
    <row r="359" spans="1:9">
      <c r="A359" s="45" t="s">
        <v>2597</v>
      </c>
      <c r="C359" s="1" t="s">
        <v>12</v>
      </c>
      <c r="D359" s="44"/>
      <c r="F359" s="17">
        <v>0.55998338076251997</v>
      </c>
      <c r="G359" s="52"/>
      <c r="H359" s="52"/>
      <c r="I359" s="46"/>
    </row>
    <row r="360" spans="1:9">
      <c r="A360" s="45" t="s">
        <v>2598</v>
      </c>
      <c r="C360" s="1" t="s">
        <v>5</v>
      </c>
      <c r="D360" s="44"/>
      <c r="F360" s="17">
        <v>3.6150267695256</v>
      </c>
      <c r="G360" s="52"/>
      <c r="H360" s="52"/>
      <c r="I360" s="46"/>
    </row>
    <row r="361" spans="1:9">
      <c r="A361" s="45" t="s">
        <v>1856</v>
      </c>
      <c r="C361" s="1" t="s">
        <v>5</v>
      </c>
      <c r="D361" s="44"/>
      <c r="F361" s="17">
        <v>45.872041874630398</v>
      </c>
      <c r="G361" s="52"/>
      <c r="H361" s="52"/>
      <c r="I361" s="46"/>
    </row>
    <row r="362" spans="1:9">
      <c r="A362" s="45" t="s">
        <v>1857</v>
      </c>
      <c r="C362" s="1" t="s">
        <v>5</v>
      </c>
      <c r="D362" s="44"/>
      <c r="F362" s="17">
        <v>1.2230169494400001</v>
      </c>
      <c r="G362" s="52"/>
      <c r="H362" s="52"/>
      <c r="I362" s="46"/>
    </row>
    <row r="363" spans="1:9">
      <c r="A363" s="45" t="s">
        <v>2242</v>
      </c>
      <c r="C363" s="1" t="s">
        <v>5</v>
      </c>
      <c r="D363" s="44"/>
      <c r="F363" s="17">
        <v>8.8932470140799996E-2</v>
      </c>
      <c r="G363" s="52"/>
      <c r="H363" s="52"/>
      <c r="I363" s="46"/>
    </row>
    <row r="364" spans="1:9">
      <c r="A364" s="45" t="s">
        <v>2599</v>
      </c>
      <c r="C364" s="1" t="s">
        <v>5</v>
      </c>
      <c r="D364" s="44"/>
      <c r="F364" s="17">
        <v>17.90863619688</v>
      </c>
      <c r="G364" s="52"/>
      <c r="H364" s="52"/>
      <c r="I364" s="46"/>
    </row>
    <row r="365" spans="1:9">
      <c r="A365" s="45" t="s">
        <v>1541</v>
      </c>
      <c r="C365" s="1" t="s">
        <v>17</v>
      </c>
      <c r="D365" s="44"/>
      <c r="F365" s="17">
        <v>1.7753277137824799</v>
      </c>
      <c r="G365" s="52"/>
      <c r="H365" s="52"/>
      <c r="I365" s="46"/>
    </row>
    <row r="366" spans="1:9">
      <c r="A366" s="45" t="s">
        <v>1858</v>
      </c>
      <c r="C366" s="1" t="s">
        <v>5</v>
      </c>
      <c r="D366" s="44"/>
      <c r="F366" s="17">
        <v>0.50928067064159999</v>
      </c>
      <c r="G366" s="52"/>
      <c r="H366" s="52"/>
      <c r="I366" s="46"/>
    </row>
    <row r="367" spans="1:9">
      <c r="A367" s="45" t="s">
        <v>1859</v>
      </c>
      <c r="C367" s="1" t="s">
        <v>5</v>
      </c>
      <c r="D367" s="44"/>
      <c r="F367" s="17">
        <v>0.93588020697599994</v>
      </c>
      <c r="G367" s="52"/>
      <c r="H367" s="52"/>
      <c r="I367" s="45"/>
    </row>
    <row r="368" spans="1:9">
      <c r="A368" s="45" t="s">
        <v>1860</v>
      </c>
      <c r="C368" s="1" t="s">
        <v>5</v>
      </c>
      <c r="D368" s="44"/>
      <c r="F368" s="17">
        <v>3.1107809818800001</v>
      </c>
      <c r="G368" s="52"/>
      <c r="H368" s="52"/>
      <c r="I368" s="46"/>
    </row>
    <row r="369" spans="1:9">
      <c r="A369" s="45" t="s">
        <v>2600</v>
      </c>
      <c r="C369" s="1" t="s">
        <v>5</v>
      </c>
      <c r="D369" s="44"/>
      <c r="F369" s="17">
        <v>0.8452157004719999</v>
      </c>
      <c r="G369" s="52"/>
      <c r="H369" s="52"/>
      <c r="I369" s="46"/>
    </row>
    <row r="370" spans="1:9">
      <c r="A370" s="45" t="s">
        <v>789</v>
      </c>
      <c r="C370" s="1" t="s">
        <v>5</v>
      </c>
      <c r="D370" s="44"/>
      <c r="F370" s="17">
        <v>158.46628731000001</v>
      </c>
      <c r="G370" s="52"/>
      <c r="H370" s="52"/>
      <c r="I370" s="46"/>
    </row>
    <row r="371" spans="1:9">
      <c r="A371" s="45" t="s">
        <v>2601</v>
      </c>
      <c r="C371" s="1" t="s">
        <v>5</v>
      </c>
      <c r="D371" s="44"/>
      <c r="F371" s="17">
        <v>29.432419125595199</v>
      </c>
      <c r="G371" s="52"/>
      <c r="H371" s="52"/>
      <c r="I371" s="46"/>
    </row>
    <row r="372" spans="1:9">
      <c r="A372" s="45" t="s">
        <v>2602</v>
      </c>
      <c r="C372" s="1" t="s">
        <v>19</v>
      </c>
      <c r="D372" s="44"/>
      <c r="F372" s="17">
        <v>153.64094366</v>
      </c>
      <c r="G372" s="52"/>
      <c r="H372" s="52"/>
      <c r="I372" s="45"/>
    </row>
    <row r="373" spans="1:9">
      <c r="A373" s="45" t="s">
        <v>2603</v>
      </c>
      <c r="C373" s="1" t="s">
        <v>5</v>
      </c>
      <c r="D373" s="44"/>
      <c r="F373" s="17">
        <v>1.5470753826528001</v>
      </c>
      <c r="G373" s="52"/>
      <c r="H373" s="52"/>
      <c r="I373" s="46"/>
    </row>
    <row r="374" spans="1:9">
      <c r="A374" s="45" t="s">
        <v>2604</v>
      </c>
      <c r="C374" s="1" t="s">
        <v>5</v>
      </c>
      <c r="D374" s="44"/>
      <c r="F374" s="17">
        <v>0.65455897993199996</v>
      </c>
      <c r="G374" s="52"/>
      <c r="H374" s="52"/>
      <c r="I374" s="46"/>
    </row>
    <row r="375" spans="1:9">
      <c r="A375" s="45" t="s">
        <v>1861</v>
      </c>
      <c r="C375" s="1" t="s">
        <v>5</v>
      </c>
      <c r="D375" s="44"/>
      <c r="F375" s="17">
        <v>0.92726127968759997</v>
      </c>
      <c r="G375" s="52"/>
      <c r="H375" s="52"/>
      <c r="I375" s="46"/>
    </row>
    <row r="376" spans="1:9">
      <c r="A376" s="45" t="s">
        <v>1862</v>
      </c>
      <c r="C376" s="1" t="s">
        <v>5</v>
      </c>
      <c r="D376" s="44"/>
      <c r="F376" s="17">
        <v>12.396929317343998</v>
      </c>
      <c r="G376" s="52"/>
      <c r="H376" s="52"/>
      <c r="I376" s="46"/>
    </row>
    <row r="377" spans="1:9">
      <c r="A377" s="45" t="s">
        <v>2605</v>
      </c>
      <c r="C377" s="1" t="s">
        <v>12</v>
      </c>
      <c r="D377" s="44"/>
      <c r="F377" s="17">
        <v>0.48139700349312003</v>
      </c>
      <c r="G377" s="52"/>
      <c r="H377" s="52"/>
      <c r="I377" s="45"/>
    </row>
    <row r="378" spans="1:9">
      <c r="A378" s="45" t="s">
        <v>2606</v>
      </c>
      <c r="C378" s="1" t="s">
        <v>12</v>
      </c>
      <c r="D378" s="44"/>
      <c r="F378" s="17">
        <v>0.65136291126192003</v>
      </c>
      <c r="G378" s="52"/>
      <c r="H378" s="52"/>
      <c r="I378" s="45"/>
    </row>
    <row r="379" spans="1:9">
      <c r="A379" s="45" t="s">
        <v>791</v>
      </c>
      <c r="C379" s="1" t="s">
        <v>5</v>
      </c>
      <c r="D379" s="44"/>
      <c r="F379" s="17">
        <v>18.009280245527997</v>
      </c>
      <c r="G379" s="52"/>
      <c r="H379" s="52"/>
      <c r="I379" s="46"/>
    </row>
    <row r="380" spans="1:9">
      <c r="A380" s="45" t="s">
        <v>1863</v>
      </c>
      <c r="C380" s="1" t="s">
        <v>5</v>
      </c>
      <c r="D380" s="44"/>
      <c r="F380" s="17">
        <v>33.1010693277264</v>
      </c>
      <c r="G380" s="52"/>
      <c r="H380" s="52"/>
      <c r="I380" s="46"/>
    </row>
    <row r="381" spans="1:9">
      <c r="A381" s="45" t="s">
        <v>1604</v>
      </c>
      <c r="C381" s="1" t="s">
        <v>17</v>
      </c>
      <c r="D381" s="44"/>
      <c r="F381" s="17">
        <v>1.3337438400000001</v>
      </c>
      <c r="G381" s="52"/>
      <c r="H381" s="52"/>
      <c r="I381" s="46"/>
    </row>
    <row r="382" spans="1:9">
      <c r="A382" s="45" t="s">
        <v>1425</v>
      </c>
      <c r="C382" s="1" t="s">
        <v>17</v>
      </c>
      <c r="D382" s="44"/>
      <c r="F382" s="17">
        <v>205.91870452049079</v>
      </c>
      <c r="G382" s="52"/>
      <c r="H382" s="52"/>
      <c r="I382" s="45"/>
    </row>
    <row r="383" spans="1:9">
      <c r="A383" s="45" t="s">
        <v>1864</v>
      </c>
      <c r="C383" s="1" t="s">
        <v>5</v>
      </c>
      <c r="D383" s="44"/>
      <c r="F383" s="17">
        <v>7.2067933080000007E-2</v>
      </c>
      <c r="G383" s="52"/>
      <c r="H383" s="52"/>
      <c r="I383" s="46"/>
    </row>
    <row r="384" spans="1:9">
      <c r="A384" s="45" t="s">
        <v>1867</v>
      </c>
      <c r="C384" s="1" t="s">
        <v>5</v>
      </c>
      <c r="D384" s="44"/>
      <c r="F384" s="17">
        <v>0.37165242834719997</v>
      </c>
      <c r="G384" s="52"/>
      <c r="H384" s="52"/>
      <c r="I384" s="46"/>
    </row>
    <row r="385" spans="1:9">
      <c r="A385" s="45" t="s">
        <v>1865</v>
      </c>
      <c r="C385" s="1" t="s">
        <v>5</v>
      </c>
      <c r="D385" s="44"/>
      <c r="F385" s="17">
        <v>0.73992643124399993</v>
      </c>
      <c r="G385" s="52"/>
      <c r="H385" s="52"/>
      <c r="I385" s="46"/>
    </row>
    <row r="386" spans="1:9">
      <c r="A386" s="45" t="s">
        <v>1866</v>
      </c>
      <c r="C386" s="1" t="s">
        <v>5</v>
      </c>
      <c r="D386" s="44"/>
      <c r="F386" s="17">
        <v>0.72210460608000004</v>
      </c>
      <c r="G386" s="52"/>
      <c r="H386" s="52"/>
      <c r="I386" s="46"/>
    </row>
    <row r="387" spans="1:9">
      <c r="A387" s="45" t="s">
        <v>2607</v>
      </c>
      <c r="C387" s="1" t="s">
        <v>5</v>
      </c>
      <c r="D387" s="44"/>
      <c r="F387" s="17">
        <v>8.6458571456399999E-2</v>
      </c>
      <c r="G387" s="52"/>
      <c r="H387" s="52"/>
      <c r="I387" s="46"/>
    </row>
    <row r="388" spans="1:9">
      <c r="A388" s="45" t="s">
        <v>2608</v>
      </c>
      <c r="C388" s="1" t="s">
        <v>5</v>
      </c>
      <c r="D388" s="44"/>
      <c r="F388" s="17">
        <v>189.87561737999999</v>
      </c>
      <c r="G388" s="52"/>
      <c r="H388" s="52"/>
      <c r="I388" s="46"/>
    </row>
    <row r="389" spans="1:9">
      <c r="A389" s="45" t="s">
        <v>1287</v>
      </c>
      <c r="C389" s="1" t="s">
        <v>341</v>
      </c>
      <c r="D389" s="44"/>
      <c r="F389" s="17">
        <v>76.378289430000009</v>
      </c>
      <c r="G389" s="52"/>
      <c r="H389" s="52"/>
      <c r="I389" s="46"/>
    </row>
    <row r="390" spans="1:9">
      <c r="A390" s="45" t="s">
        <v>2376</v>
      </c>
      <c r="C390" s="1" t="s">
        <v>5</v>
      </c>
      <c r="D390" s="44"/>
      <c r="F390" s="17">
        <v>5.1586080375258003</v>
      </c>
      <c r="G390" s="52"/>
      <c r="H390" s="52"/>
      <c r="I390" s="46"/>
    </row>
    <row r="391" spans="1:9">
      <c r="A391" s="45" t="s">
        <v>1868</v>
      </c>
      <c r="C391" s="1" t="s">
        <v>5</v>
      </c>
      <c r="D391" s="44"/>
      <c r="F391" s="17">
        <v>14.542277205455999</v>
      </c>
      <c r="G391" s="52"/>
      <c r="H391" s="52"/>
      <c r="I391" s="46"/>
    </row>
    <row r="392" spans="1:9">
      <c r="A392" s="45" t="s">
        <v>1288</v>
      </c>
      <c r="C392" s="1" t="s">
        <v>18</v>
      </c>
      <c r="D392" s="44"/>
      <c r="F392" s="17">
        <v>158.84159940000001</v>
      </c>
      <c r="G392" s="52"/>
      <c r="H392" s="52"/>
      <c r="I392" s="46"/>
    </row>
    <row r="393" spans="1:9">
      <c r="A393" s="45" t="s">
        <v>2377</v>
      </c>
      <c r="C393" s="1" t="s">
        <v>5</v>
      </c>
      <c r="D393" s="44"/>
      <c r="F393" s="17">
        <v>0.96865983854639992</v>
      </c>
      <c r="G393" s="52"/>
      <c r="H393" s="52"/>
      <c r="I393" s="45"/>
    </row>
    <row r="394" spans="1:9">
      <c r="A394" s="45" t="s">
        <v>1869</v>
      </c>
      <c r="C394" s="1" t="s">
        <v>5</v>
      </c>
      <c r="D394" s="44"/>
      <c r="F394" s="17">
        <v>8.8107426662111994</v>
      </c>
      <c r="G394" s="52"/>
      <c r="H394" s="52"/>
      <c r="I394" s="45"/>
    </row>
    <row r="395" spans="1:9">
      <c r="A395" s="45" t="s">
        <v>2609</v>
      </c>
      <c r="C395" s="1" t="s">
        <v>341</v>
      </c>
      <c r="D395" s="44"/>
      <c r="F395" s="17">
        <v>56.600215549999994</v>
      </c>
      <c r="G395" s="52"/>
      <c r="H395" s="52"/>
      <c r="I395" s="46"/>
    </row>
    <row r="396" spans="1:9">
      <c r="A396" s="45" t="s">
        <v>1445</v>
      </c>
      <c r="C396" s="1" t="s">
        <v>341</v>
      </c>
      <c r="D396" s="44"/>
      <c r="F396" s="17">
        <v>65.230013409999998</v>
      </c>
      <c r="G396" s="52"/>
      <c r="H396" s="52"/>
      <c r="I396" s="46"/>
    </row>
    <row r="397" spans="1:9">
      <c r="A397" s="45" t="s">
        <v>561</v>
      </c>
      <c r="C397" s="1" t="s">
        <v>341</v>
      </c>
      <c r="D397" s="44"/>
      <c r="F397" s="17">
        <v>56.119808890000002</v>
      </c>
      <c r="G397" s="52"/>
      <c r="H397" s="52"/>
      <c r="I397" s="46"/>
    </row>
    <row r="398" spans="1:9">
      <c r="A398" s="45" t="s">
        <v>792</v>
      </c>
      <c r="C398" s="1" t="s">
        <v>341</v>
      </c>
      <c r="D398" s="44"/>
      <c r="F398" s="17">
        <v>75.552843760000002</v>
      </c>
      <c r="G398" s="52"/>
      <c r="H398" s="52"/>
      <c r="I398" s="46"/>
    </row>
    <row r="399" spans="1:9">
      <c r="A399" s="45" t="s">
        <v>1448</v>
      </c>
      <c r="C399" s="1" t="s">
        <v>341</v>
      </c>
      <c r="D399" s="44"/>
      <c r="F399" s="17">
        <v>58.171465590000004</v>
      </c>
      <c r="G399" s="52"/>
      <c r="H399" s="52"/>
      <c r="I399" s="45"/>
    </row>
    <row r="400" spans="1:9">
      <c r="A400" s="45" t="s">
        <v>1172</v>
      </c>
      <c r="C400" s="1" t="s">
        <v>341</v>
      </c>
      <c r="D400" s="44"/>
      <c r="F400" s="17">
        <v>55.185257999999997</v>
      </c>
      <c r="G400" s="52"/>
      <c r="H400" s="52"/>
      <c r="I400" s="46"/>
    </row>
    <row r="401" spans="1:9">
      <c r="A401" s="45" t="s">
        <v>1173</v>
      </c>
      <c r="C401" s="1" t="s">
        <v>341</v>
      </c>
      <c r="D401" s="44"/>
      <c r="F401" s="17">
        <v>58.010262679999997</v>
      </c>
      <c r="G401" s="52"/>
      <c r="H401" s="52"/>
      <c r="I401" s="46"/>
    </row>
    <row r="402" spans="1:9">
      <c r="A402" s="45" t="s">
        <v>1270</v>
      </c>
      <c r="C402" s="1" t="s">
        <v>341</v>
      </c>
      <c r="D402" s="44"/>
      <c r="F402" s="17">
        <v>58.069143099999998</v>
      </c>
      <c r="G402" s="52"/>
      <c r="H402" s="52"/>
      <c r="I402" s="46"/>
    </row>
    <row r="403" spans="1:9">
      <c r="A403" s="45" t="s">
        <v>1870</v>
      </c>
      <c r="C403" s="1" t="s">
        <v>5</v>
      </c>
      <c r="D403" s="44"/>
      <c r="F403" s="17">
        <v>6.0897825151019997</v>
      </c>
      <c r="G403" s="52"/>
      <c r="H403" s="52"/>
      <c r="I403" s="46"/>
    </row>
    <row r="404" spans="1:9">
      <c r="A404" s="45" t="s">
        <v>2610</v>
      </c>
      <c r="C404" s="1" t="s">
        <v>5</v>
      </c>
      <c r="D404" s="44"/>
      <c r="F404" s="17">
        <v>0.30498602706</v>
      </c>
      <c r="G404" s="52"/>
      <c r="H404" s="52"/>
      <c r="I404" s="46"/>
    </row>
    <row r="405" spans="1:9">
      <c r="A405" s="45" t="s">
        <v>2146</v>
      </c>
      <c r="C405" s="1" t="s">
        <v>5</v>
      </c>
      <c r="D405" s="44"/>
      <c r="F405" s="17">
        <v>1.3147762373460001</v>
      </c>
      <c r="G405" s="52"/>
      <c r="H405" s="52"/>
      <c r="I405" s="46"/>
    </row>
    <row r="406" spans="1:9">
      <c r="A406" s="45" t="s">
        <v>36</v>
      </c>
      <c r="C406" s="1" t="s">
        <v>6</v>
      </c>
      <c r="D406" s="44"/>
      <c r="F406" s="17">
        <v>214.86916172258361</v>
      </c>
      <c r="G406" s="52"/>
      <c r="H406" s="52"/>
      <c r="I406" s="45"/>
    </row>
    <row r="407" spans="1:9">
      <c r="A407" s="45" t="s">
        <v>1621</v>
      </c>
      <c r="C407" s="1" t="s">
        <v>17</v>
      </c>
      <c r="D407" s="44"/>
      <c r="F407" s="17">
        <v>0.15236464722336002</v>
      </c>
      <c r="G407" s="52"/>
      <c r="H407" s="52"/>
      <c r="I407" s="45"/>
    </row>
    <row r="408" spans="1:9">
      <c r="A408" s="45" t="s">
        <v>1872</v>
      </c>
      <c r="C408" s="1" t="s">
        <v>5</v>
      </c>
      <c r="D408" s="44"/>
      <c r="F408" s="17">
        <v>10.481639165711998</v>
      </c>
      <c r="G408" s="52"/>
      <c r="H408" s="52"/>
      <c r="I408" s="46"/>
    </row>
    <row r="409" spans="1:9">
      <c r="A409" s="45" t="s">
        <v>2611</v>
      </c>
      <c r="C409" s="1" t="s">
        <v>6</v>
      </c>
      <c r="D409" s="44"/>
      <c r="F409" s="17">
        <v>0.23947343187768</v>
      </c>
      <c r="G409" s="52"/>
      <c r="H409" s="52"/>
      <c r="I409" s="46"/>
    </row>
    <row r="410" spans="1:9">
      <c r="A410" s="45" t="s">
        <v>1873</v>
      </c>
      <c r="C410" s="1" t="s">
        <v>5</v>
      </c>
      <c r="D410" s="44"/>
      <c r="F410" s="17">
        <v>13.931332302887999</v>
      </c>
      <c r="G410" s="52"/>
      <c r="H410" s="52"/>
      <c r="I410" s="45"/>
    </row>
    <row r="411" spans="1:9">
      <c r="A411" s="45" t="s">
        <v>1418</v>
      </c>
      <c r="C411" s="1" t="s">
        <v>5</v>
      </c>
      <c r="D411" s="44"/>
      <c r="F411" s="17">
        <v>210.85828469</v>
      </c>
      <c r="G411" s="52"/>
      <c r="H411" s="52"/>
      <c r="I411" s="46"/>
    </row>
    <row r="412" spans="1:9">
      <c r="A412" s="45" t="s">
        <v>1874</v>
      </c>
      <c r="C412" s="1" t="s">
        <v>5</v>
      </c>
      <c r="D412" s="44"/>
      <c r="F412" s="17">
        <v>0.85789110504240007</v>
      </c>
      <c r="G412" s="52"/>
      <c r="H412" s="52"/>
      <c r="I412" s="46"/>
    </row>
    <row r="413" spans="1:9">
      <c r="A413" s="45" t="s">
        <v>1289</v>
      </c>
      <c r="C413" s="1" t="s">
        <v>5</v>
      </c>
      <c r="D413" s="44"/>
      <c r="F413" s="17">
        <v>156.63571997</v>
      </c>
      <c r="G413" s="52"/>
      <c r="H413" s="52"/>
      <c r="I413" s="46"/>
    </row>
    <row r="414" spans="1:9">
      <c r="A414" s="45" t="s">
        <v>37</v>
      </c>
      <c r="C414" s="1" t="s">
        <v>5</v>
      </c>
      <c r="D414" s="44"/>
      <c r="F414" s="17">
        <v>165.18578291999998</v>
      </c>
      <c r="G414" s="52"/>
      <c r="H414" s="52"/>
      <c r="I414" s="46"/>
    </row>
    <row r="415" spans="1:9">
      <c r="A415" s="45" t="s">
        <v>1876</v>
      </c>
      <c r="C415" s="1" t="s">
        <v>5</v>
      </c>
      <c r="D415" s="44"/>
      <c r="F415" s="17">
        <v>0.87108666971039994</v>
      </c>
      <c r="G415" s="52"/>
      <c r="H415" s="52"/>
      <c r="I415" s="46"/>
    </row>
    <row r="416" spans="1:9">
      <c r="A416" s="45" t="s">
        <v>2612</v>
      </c>
      <c r="C416" s="1" t="s">
        <v>341</v>
      </c>
      <c r="D416" s="44"/>
      <c r="F416" s="17">
        <v>68.890179469999993</v>
      </c>
      <c r="G416" s="52"/>
      <c r="H416" s="52"/>
      <c r="I416" s="45"/>
    </row>
    <row r="417" spans="1:9">
      <c r="A417" s="45" t="s">
        <v>1875</v>
      </c>
      <c r="C417" s="1" t="s">
        <v>5</v>
      </c>
      <c r="D417" s="44"/>
      <c r="F417" s="17">
        <v>38.391359529065397</v>
      </c>
      <c r="G417" s="52"/>
      <c r="H417" s="52"/>
      <c r="I417" s="46"/>
    </row>
    <row r="418" spans="1:9">
      <c r="A418" s="45" t="s">
        <v>1877</v>
      </c>
      <c r="C418" s="1" t="s">
        <v>5</v>
      </c>
      <c r="D418" s="44"/>
      <c r="F418" s="17">
        <v>7.3202173031988007</v>
      </c>
      <c r="G418" s="52"/>
      <c r="H418" s="52"/>
      <c r="I418" s="46"/>
    </row>
    <row r="419" spans="1:9">
      <c r="A419" s="45" t="s">
        <v>1878</v>
      </c>
      <c r="C419" s="1" t="s">
        <v>5</v>
      </c>
      <c r="D419" s="44"/>
      <c r="F419" s="17">
        <v>0.63990806536800005</v>
      </c>
      <c r="G419" s="52"/>
      <c r="H419" s="52"/>
      <c r="I419" s="46"/>
    </row>
    <row r="420" spans="1:9">
      <c r="A420" s="45" t="s">
        <v>2613</v>
      </c>
      <c r="C420" s="1" t="s">
        <v>9</v>
      </c>
      <c r="D420" s="44"/>
      <c r="F420" s="17">
        <v>0.29340148111559999</v>
      </c>
      <c r="G420" s="52"/>
      <c r="H420" s="52"/>
      <c r="I420" s="46"/>
    </row>
    <row r="421" spans="1:9">
      <c r="A421" s="45" t="s">
        <v>2128</v>
      </c>
      <c r="C421" s="1" t="s">
        <v>5</v>
      </c>
      <c r="D421" s="44"/>
      <c r="F421" s="17">
        <v>0.16580377705320001</v>
      </c>
      <c r="G421" s="52"/>
      <c r="H421" s="52"/>
      <c r="I421" s="46"/>
    </row>
    <row r="422" spans="1:9">
      <c r="A422" s="45" t="s">
        <v>678</v>
      </c>
      <c r="C422" s="1" t="s">
        <v>5</v>
      </c>
      <c r="D422" s="44"/>
      <c r="F422" s="17">
        <v>10.1805469514892</v>
      </c>
      <c r="G422" s="52"/>
      <c r="H422" s="52"/>
      <c r="I422" s="45"/>
    </row>
    <row r="423" spans="1:9">
      <c r="A423" s="45" t="s">
        <v>1478</v>
      </c>
      <c r="C423" s="1" t="s">
        <v>18</v>
      </c>
      <c r="D423" s="44"/>
      <c r="F423" s="17">
        <v>4.12196556904704</v>
      </c>
      <c r="G423" s="52"/>
      <c r="H423" s="52"/>
      <c r="I423" s="45"/>
    </row>
    <row r="424" spans="1:9">
      <c r="A424" s="45" t="s">
        <v>1879</v>
      </c>
      <c r="C424" s="1" t="s">
        <v>5</v>
      </c>
      <c r="D424" s="44"/>
      <c r="F424" s="17">
        <v>0.27879044810759995</v>
      </c>
      <c r="G424" s="52"/>
      <c r="H424" s="52"/>
      <c r="I424" s="46"/>
    </row>
    <row r="425" spans="1:9">
      <c r="A425" s="45" t="s">
        <v>1880</v>
      </c>
      <c r="C425" s="1" t="s">
        <v>5</v>
      </c>
      <c r="D425" s="44"/>
      <c r="F425" s="17">
        <v>0.14812467555600001</v>
      </c>
      <c r="G425" s="52"/>
      <c r="H425" s="52"/>
      <c r="I425" s="46"/>
    </row>
    <row r="426" spans="1:9">
      <c r="A426" s="45" t="s">
        <v>2614</v>
      </c>
      <c r="C426" s="1" t="s">
        <v>21</v>
      </c>
      <c r="D426" s="44"/>
      <c r="F426" s="17">
        <v>0.62196040408788</v>
      </c>
      <c r="G426" s="52"/>
      <c r="H426" s="52"/>
      <c r="I426" s="45"/>
    </row>
    <row r="427" spans="1:9">
      <c r="A427" s="45" t="s">
        <v>1881</v>
      </c>
      <c r="C427" s="1" t="s">
        <v>5</v>
      </c>
      <c r="D427" s="44"/>
      <c r="F427" s="17">
        <v>25.560861046577998</v>
      </c>
      <c r="G427" s="52"/>
      <c r="H427" s="52"/>
      <c r="I427" s="46"/>
    </row>
    <row r="428" spans="1:9">
      <c r="A428" s="45" t="s">
        <v>2615</v>
      </c>
      <c r="C428" s="1" t="s">
        <v>11</v>
      </c>
      <c r="D428" s="44"/>
      <c r="F428" s="17">
        <v>1.5326776963555198</v>
      </c>
      <c r="G428" s="52"/>
      <c r="H428" s="52"/>
      <c r="I428" s="45"/>
    </row>
    <row r="429" spans="1:9">
      <c r="A429" s="45" t="s">
        <v>2616</v>
      </c>
      <c r="C429" s="1" t="s">
        <v>341</v>
      </c>
      <c r="D429" s="44"/>
      <c r="F429" s="17">
        <v>54.533393670000002</v>
      </c>
      <c r="G429" s="52"/>
      <c r="H429" s="52"/>
      <c r="I429" s="46"/>
    </row>
    <row r="430" spans="1:9">
      <c r="A430" s="45" t="s">
        <v>2617</v>
      </c>
      <c r="C430" s="1" t="s">
        <v>5</v>
      </c>
      <c r="D430" s="44"/>
      <c r="F430" s="17">
        <v>7.6699969863660007</v>
      </c>
      <c r="G430" s="52"/>
      <c r="H430" s="52"/>
      <c r="I430" s="45"/>
    </row>
    <row r="431" spans="1:9">
      <c r="A431" s="45" t="s">
        <v>2618</v>
      </c>
      <c r="C431" s="1" t="s">
        <v>5</v>
      </c>
      <c r="D431" s="44"/>
      <c r="F431" s="17">
        <v>0.82336015012680008</v>
      </c>
      <c r="G431" s="52"/>
      <c r="H431" s="52"/>
      <c r="I431" s="46"/>
    </row>
    <row r="432" spans="1:9">
      <c r="A432" s="45" t="s">
        <v>2619</v>
      </c>
      <c r="C432" s="1" t="s">
        <v>5</v>
      </c>
      <c r="D432" s="44"/>
      <c r="F432" s="17">
        <v>11.692874972750399</v>
      </c>
      <c r="G432" s="52"/>
      <c r="H432" s="52"/>
      <c r="I432" s="46"/>
    </row>
    <row r="433" spans="1:9">
      <c r="A433" s="45" t="s">
        <v>1567</v>
      </c>
      <c r="C433" s="1" t="s">
        <v>17</v>
      </c>
      <c r="D433" s="44"/>
      <c r="F433" s="17">
        <v>0.77707175291459996</v>
      </c>
      <c r="G433" s="52"/>
      <c r="H433" s="52"/>
      <c r="I433" s="46"/>
    </row>
    <row r="434" spans="1:9">
      <c r="A434" s="45" t="s">
        <v>2378</v>
      </c>
      <c r="C434" s="1" t="s">
        <v>5</v>
      </c>
      <c r="D434" s="44"/>
      <c r="F434" s="17">
        <v>186.55347723</v>
      </c>
      <c r="G434" s="52"/>
      <c r="H434" s="52"/>
      <c r="I434" s="46"/>
    </row>
    <row r="435" spans="1:9">
      <c r="A435" s="45" t="s">
        <v>1244</v>
      </c>
      <c r="C435" s="1" t="s">
        <v>5</v>
      </c>
      <c r="D435" s="44"/>
      <c r="F435" s="17">
        <v>150.40145428406601</v>
      </c>
      <c r="G435" s="52"/>
      <c r="H435" s="52"/>
      <c r="I435" s="46"/>
    </row>
    <row r="436" spans="1:9">
      <c r="A436" s="45" t="s">
        <v>2620</v>
      </c>
      <c r="C436" s="1" t="s">
        <v>6</v>
      </c>
      <c r="D436" s="44"/>
      <c r="F436" s="17">
        <v>209.78181099</v>
      </c>
      <c r="G436" s="52"/>
      <c r="H436" s="52"/>
      <c r="I436" s="45"/>
    </row>
    <row r="437" spans="1:9">
      <c r="A437" s="45" t="s">
        <v>1476</v>
      </c>
      <c r="C437" s="1" t="s">
        <v>18</v>
      </c>
      <c r="D437" s="44"/>
      <c r="F437" s="17">
        <v>1.9597445006911198</v>
      </c>
      <c r="G437" s="52"/>
      <c r="H437" s="52"/>
      <c r="I437" s="46"/>
    </row>
    <row r="438" spans="1:9">
      <c r="A438" s="45" t="s">
        <v>1882</v>
      </c>
      <c r="C438" s="1" t="s">
        <v>5</v>
      </c>
      <c r="D438" s="44"/>
      <c r="F438" s="17">
        <v>1.6603759411668</v>
      </c>
      <c r="G438" s="52"/>
      <c r="H438" s="52"/>
      <c r="I438" s="45"/>
    </row>
    <row r="439" spans="1:9">
      <c r="A439" s="45" t="s">
        <v>1884</v>
      </c>
      <c r="C439" s="1" t="s">
        <v>5</v>
      </c>
      <c r="D439" s="44"/>
      <c r="F439" s="17">
        <v>0.29133770866199998</v>
      </c>
      <c r="G439" s="52"/>
      <c r="H439" s="52"/>
      <c r="I439" s="46"/>
    </row>
    <row r="440" spans="1:9">
      <c r="A440" s="45" t="s">
        <v>1883</v>
      </c>
      <c r="C440" s="1" t="s">
        <v>5</v>
      </c>
      <c r="D440" s="44"/>
      <c r="F440" s="17">
        <v>0.262942694586</v>
      </c>
      <c r="G440" s="52"/>
      <c r="H440" s="52"/>
      <c r="I440" s="46"/>
    </row>
    <row r="441" spans="1:9">
      <c r="A441" s="45" t="s">
        <v>1885</v>
      </c>
      <c r="C441" s="1" t="s">
        <v>5</v>
      </c>
      <c r="D441" s="44"/>
      <c r="F441" s="17">
        <v>1.6657597550879999</v>
      </c>
      <c r="G441" s="52"/>
      <c r="H441" s="52"/>
      <c r="I441" s="46"/>
    </row>
    <row r="442" spans="1:9">
      <c r="A442" s="45" t="s">
        <v>1886</v>
      </c>
      <c r="C442" s="1" t="s">
        <v>5</v>
      </c>
      <c r="D442" s="44"/>
      <c r="F442" s="17">
        <v>1.6593533388432</v>
      </c>
      <c r="G442" s="52"/>
      <c r="H442" s="52"/>
      <c r="I442" s="46"/>
    </row>
    <row r="443" spans="1:9">
      <c r="A443" s="45" t="s">
        <v>564</v>
      </c>
      <c r="C443" s="1" t="s">
        <v>18</v>
      </c>
      <c r="D443" s="44"/>
      <c r="F443" s="17">
        <v>239.29629802773673</v>
      </c>
      <c r="G443" s="52"/>
      <c r="H443" s="52"/>
      <c r="I443" s="46"/>
    </row>
    <row r="444" spans="1:9">
      <c r="A444" s="45" t="s">
        <v>356</v>
      </c>
      <c r="C444" s="1" t="s">
        <v>5</v>
      </c>
      <c r="D444" s="44"/>
      <c r="F444" s="17">
        <v>228.42834896312482</v>
      </c>
      <c r="G444" s="52"/>
      <c r="H444" s="52"/>
      <c r="I444" s="46"/>
    </row>
    <row r="445" spans="1:9">
      <c r="A445" s="45" t="s">
        <v>1888</v>
      </c>
      <c r="C445" s="1" t="s">
        <v>5</v>
      </c>
      <c r="D445" s="44"/>
      <c r="F445" s="17">
        <v>0.1915872030072</v>
      </c>
      <c r="G445" s="52"/>
      <c r="H445" s="52"/>
      <c r="I445" s="46"/>
    </row>
    <row r="446" spans="1:9">
      <c r="A446" s="45" t="s">
        <v>1889</v>
      </c>
      <c r="C446" s="1" t="s">
        <v>5</v>
      </c>
      <c r="D446" s="44"/>
      <c r="F446" s="17">
        <v>0.63637880918040002</v>
      </c>
      <c r="G446" s="52"/>
      <c r="H446" s="52"/>
      <c r="I446" s="46"/>
    </row>
    <row r="447" spans="1:9">
      <c r="A447" s="45" t="s">
        <v>190</v>
      </c>
      <c r="C447" s="1" t="s">
        <v>5</v>
      </c>
      <c r="D447" s="44"/>
      <c r="F447" s="17">
        <v>177.79351306999999</v>
      </c>
      <c r="G447" s="52"/>
      <c r="H447" s="52"/>
      <c r="I447" s="46"/>
    </row>
    <row r="448" spans="1:9">
      <c r="A448" s="45" t="s">
        <v>2621</v>
      </c>
      <c r="C448" s="1" t="s">
        <v>6</v>
      </c>
      <c r="D448" s="44"/>
      <c r="F448" s="17">
        <v>0.14172109678584</v>
      </c>
      <c r="G448" s="52"/>
      <c r="H448" s="52"/>
      <c r="I448" s="45"/>
    </row>
    <row r="449" spans="1:9">
      <c r="A449" s="45" t="s">
        <v>2622</v>
      </c>
      <c r="C449" s="1" t="s">
        <v>5</v>
      </c>
      <c r="D449" s="44"/>
      <c r="F449" s="17">
        <v>34.503699860229595</v>
      </c>
      <c r="G449" s="52"/>
      <c r="H449" s="52"/>
      <c r="I449" s="46"/>
    </row>
    <row r="450" spans="1:9">
      <c r="A450" s="45" t="s">
        <v>2379</v>
      </c>
      <c r="C450" s="1" t="s">
        <v>5</v>
      </c>
      <c r="D450" s="44"/>
      <c r="F450" s="17">
        <v>227.74034250338599</v>
      </c>
      <c r="G450" s="52"/>
      <c r="H450" s="52"/>
      <c r="I450" s="46"/>
    </row>
    <row r="451" spans="1:9">
      <c r="A451" s="45" t="s">
        <v>2623</v>
      </c>
      <c r="C451" s="1" t="s">
        <v>5</v>
      </c>
      <c r="D451" s="44"/>
      <c r="F451" s="17">
        <v>0.29379876025499996</v>
      </c>
      <c r="G451" s="52"/>
      <c r="H451" s="52"/>
      <c r="I451" s="46"/>
    </row>
    <row r="452" spans="1:9">
      <c r="A452" s="45" t="s">
        <v>1890</v>
      </c>
      <c r="C452" s="1" t="s">
        <v>5</v>
      </c>
      <c r="D452" s="44"/>
      <c r="F452" s="17">
        <v>1.2727557877319999</v>
      </c>
      <c r="G452" s="52"/>
      <c r="H452" s="52"/>
      <c r="I452" s="46"/>
    </row>
    <row r="453" spans="1:9">
      <c r="A453" s="45" t="s">
        <v>2624</v>
      </c>
      <c r="C453" s="1" t="s">
        <v>10</v>
      </c>
      <c r="D453" s="44"/>
      <c r="F453" s="17">
        <v>29.106033407450997</v>
      </c>
      <c r="G453" s="52"/>
      <c r="H453" s="52"/>
      <c r="I453" s="45"/>
    </row>
    <row r="454" spans="1:9">
      <c r="A454" s="45" t="s">
        <v>2625</v>
      </c>
      <c r="C454" s="1" t="s">
        <v>18</v>
      </c>
      <c r="D454" s="44"/>
      <c r="F454" s="17">
        <v>20.656125029465638</v>
      </c>
      <c r="G454" s="52"/>
      <c r="H454" s="52"/>
      <c r="I454" s="46"/>
    </row>
    <row r="455" spans="1:9">
      <c r="A455" s="45" t="s">
        <v>1892</v>
      </c>
      <c r="C455" s="1" t="s">
        <v>5</v>
      </c>
      <c r="D455" s="44"/>
      <c r="F455" s="17">
        <v>0.47605868069759999</v>
      </c>
      <c r="G455" s="52"/>
      <c r="H455" s="52"/>
      <c r="I455" s="46"/>
    </row>
    <row r="456" spans="1:9">
      <c r="A456" s="45" t="s">
        <v>1893</v>
      </c>
      <c r="C456" s="1" t="s">
        <v>5</v>
      </c>
      <c r="D456" s="44"/>
      <c r="F456" s="17">
        <v>2.3133319440659998</v>
      </c>
      <c r="G456" s="52"/>
      <c r="H456" s="52"/>
      <c r="I456" s="46"/>
    </row>
    <row r="457" spans="1:9">
      <c r="A457" s="45" t="s">
        <v>1894</v>
      </c>
      <c r="C457" s="1" t="s">
        <v>5</v>
      </c>
      <c r="D457" s="44"/>
      <c r="F457" s="17">
        <v>16.377136327094401</v>
      </c>
      <c r="G457" s="52"/>
      <c r="H457" s="52"/>
      <c r="I457" s="46"/>
    </row>
    <row r="458" spans="1:9">
      <c r="A458" s="45" t="s">
        <v>1895</v>
      </c>
      <c r="C458" s="1" t="s">
        <v>5</v>
      </c>
      <c r="D458" s="44"/>
      <c r="F458" s="17">
        <v>1.21796310636</v>
      </c>
      <c r="G458" s="52"/>
      <c r="H458" s="52"/>
      <c r="I458" s="46"/>
    </row>
    <row r="459" spans="1:9">
      <c r="A459" s="45" t="s">
        <v>1896</v>
      </c>
      <c r="C459" s="1" t="s">
        <v>5</v>
      </c>
      <c r="D459" s="44"/>
      <c r="F459" s="17">
        <v>0.82197102976559999</v>
      </c>
      <c r="G459" s="52"/>
      <c r="H459" s="52"/>
      <c r="I459" s="46"/>
    </row>
    <row r="460" spans="1:9">
      <c r="A460" s="45" t="s">
        <v>2626</v>
      </c>
      <c r="C460" s="1" t="s">
        <v>21</v>
      </c>
      <c r="D460" s="44"/>
      <c r="F460" s="17">
        <v>0.33899557312764</v>
      </c>
      <c r="G460" s="52"/>
      <c r="H460" s="52"/>
      <c r="I460" s="45"/>
    </row>
    <row r="461" spans="1:9">
      <c r="A461" s="45" t="s">
        <v>1477</v>
      </c>
      <c r="C461" s="1" t="s">
        <v>18</v>
      </c>
      <c r="D461" s="44"/>
      <c r="F461" s="17">
        <v>13.077626119889761</v>
      </c>
      <c r="G461" s="52"/>
      <c r="H461" s="52"/>
      <c r="I461" s="45"/>
    </row>
    <row r="462" spans="1:9">
      <c r="A462" s="45" t="s">
        <v>2627</v>
      </c>
      <c r="C462" s="1" t="s">
        <v>17</v>
      </c>
      <c r="D462" s="44"/>
      <c r="F462" s="17">
        <v>0.89918474925708003</v>
      </c>
      <c r="G462" s="52"/>
      <c r="H462" s="52"/>
      <c r="I462" s="46"/>
    </row>
    <row r="463" spans="1:9">
      <c r="A463" s="45" t="s">
        <v>1897</v>
      </c>
      <c r="C463" s="1" t="s">
        <v>5</v>
      </c>
      <c r="D463" s="44"/>
      <c r="F463" s="17">
        <v>18.113600752532999</v>
      </c>
      <c r="G463" s="52"/>
      <c r="H463" s="52"/>
      <c r="I463" s="46"/>
    </row>
    <row r="464" spans="1:9">
      <c r="A464" s="45" t="s">
        <v>1898</v>
      </c>
      <c r="C464" s="1" t="s">
        <v>5</v>
      </c>
      <c r="D464" s="44"/>
      <c r="F464" s="17">
        <v>7.5616607008800005E-2</v>
      </c>
      <c r="G464" s="52"/>
      <c r="H464" s="52"/>
      <c r="I464" s="45"/>
    </row>
    <row r="465" spans="1:9">
      <c r="A465" s="45" t="s">
        <v>2628</v>
      </c>
      <c r="C465" s="1" t="s">
        <v>5</v>
      </c>
      <c r="D465" s="44"/>
      <c r="F465" s="17">
        <v>2.2880940454943999</v>
      </c>
      <c r="G465" s="52"/>
      <c r="H465" s="52"/>
      <c r="I465" s="46"/>
    </row>
    <row r="466" spans="1:9">
      <c r="A466" s="45" t="s">
        <v>565</v>
      </c>
      <c r="C466" s="1" t="s">
        <v>5</v>
      </c>
      <c r="D466" s="44"/>
      <c r="F466" s="17">
        <v>191.81770531999999</v>
      </c>
      <c r="G466" s="52"/>
      <c r="H466" s="52"/>
      <c r="I466" s="46"/>
    </row>
    <row r="467" spans="1:9">
      <c r="A467" s="45" t="s">
        <v>1899</v>
      </c>
      <c r="C467" s="1" t="s">
        <v>5</v>
      </c>
      <c r="D467" s="44"/>
      <c r="F467" s="17">
        <v>8.4824087994360013</v>
      </c>
      <c r="G467" s="52"/>
      <c r="H467" s="52"/>
      <c r="I467" s="45"/>
    </row>
    <row r="468" spans="1:9">
      <c r="A468" s="45" t="s">
        <v>2629</v>
      </c>
      <c r="C468" s="1" t="s">
        <v>5</v>
      </c>
      <c r="D468" s="44"/>
      <c r="F468" s="17">
        <v>2.2240453126320001</v>
      </c>
      <c r="G468" s="52"/>
      <c r="H468" s="52"/>
      <c r="I468" s="46"/>
    </row>
    <row r="469" spans="1:9">
      <c r="A469" s="45" t="s">
        <v>2630</v>
      </c>
      <c r="C469" s="1" t="s">
        <v>13</v>
      </c>
      <c r="D469" s="44"/>
      <c r="F469" s="17">
        <v>0.15520223300868002</v>
      </c>
      <c r="G469" s="52"/>
      <c r="H469" s="52"/>
      <c r="I469" s="46"/>
    </row>
    <row r="470" spans="1:9">
      <c r="A470" s="45" t="s">
        <v>2631</v>
      </c>
      <c r="C470" s="1" t="s">
        <v>10</v>
      </c>
      <c r="D470" s="44"/>
      <c r="F470" s="17">
        <v>101.18462409</v>
      </c>
      <c r="G470" s="52"/>
      <c r="H470" s="52"/>
      <c r="I470" s="45"/>
    </row>
    <row r="471" spans="1:9">
      <c r="A471" s="45" t="s">
        <v>2632</v>
      </c>
      <c r="C471" s="1" t="s">
        <v>81</v>
      </c>
      <c r="D471" s="44"/>
      <c r="F471" s="17">
        <v>0.73846710999999998</v>
      </c>
      <c r="G471" s="52"/>
      <c r="H471" s="52"/>
      <c r="I471" s="45"/>
    </row>
    <row r="472" spans="1:9">
      <c r="A472" s="45" t="s">
        <v>1900</v>
      </c>
      <c r="C472" s="1" t="s">
        <v>5</v>
      </c>
      <c r="D472" s="44"/>
      <c r="F472" s="17">
        <v>0.40596024268800002</v>
      </c>
      <c r="G472" s="52"/>
      <c r="H472" s="52"/>
      <c r="I472" s="46"/>
    </row>
    <row r="473" spans="1:9">
      <c r="A473" s="45" t="s">
        <v>801</v>
      </c>
      <c r="C473" s="1" t="s">
        <v>5</v>
      </c>
      <c r="D473" s="44"/>
      <c r="F473" s="17">
        <v>21.961071385109999</v>
      </c>
      <c r="G473" s="52"/>
      <c r="H473" s="52"/>
      <c r="I473" s="45"/>
    </row>
    <row r="474" spans="1:9">
      <c r="A474" s="45" t="s">
        <v>2633</v>
      </c>
      <c r="C474" s="1" t="s">
        <v>8</v>
      </c>
      <c r="D474" s="44"/>
      <c r="F474" s="17">
        <v>0.67250528131643994</v>
      </c>
      <c r="G474" s="52"/>
      <c r="H474" s="52"/>
      <c r="I474" s="46"/>
    </row>
    <row r="475" spans="1:9">
      <c r="A475" s="45" t="s">
        <v>1901</v>
      </c>
      <c r="C475" s="1" t="s">
        <v>5</v>
      </c>
      <c r="D475" s="44"/>
      <c r="F475" s="17">
        <v>8.5312347423732007</v>
      </c>
      <c r="G475" s="52"/>
      <c r="H475" s="52"/>
      <c r="I475" s="46"/>
    </row>
    <row r="476" spans="1:9">
      <c r="A476" s="45" t="s">
        <v>2634</v>
      </c>
      <c r="C476" s="1" t="s">
        <v>14</v>
      </c>
      <c r="D476" s="44"/>
      <c r="F476" s="17">
        <v>7.6713931677239999E-2</v>
      </c>
      <c r="G476" s="52"/>
      <c r="H476" s="52"/>
      <c r="I476" s="46"/>
    </row>
    <row r="477" spans="1:9">
      <c r="A477" s="45" t="s">
        <v>2635</v>
      </c>
      <c r="C477" s="1" t="s">
        <v>5</v>
      </c>
      <c r="D477" s="44"/>
      <c r="F477" s="17">
        <v>4.756972622688</v>
      </c>
      <c r="G477" s="52"/>
      <c r="H477" s="52"/>
      <c r="I477" s="46"/>
    </row>
    <row r="478" spans="1:9">
      <c r="A478" s="45" t="s">
        <v>1902</v>
      </c>
      <c r="C478" s="1" t="s">
        <v>5</v>
      </c>
      <c r="D478" s="44"/>
      <c r="F478" s="17">
        <v>4.3207854295320001</v>
      </c>
      <c r="G478" s="52"/>
      <c r="H478" s="52"/>
      <c r="I478" s="46"/>
    </row>
    <row r="479" spans="1:9">
      <c r="A479" s="45" t="s">
        <v>1903</v>
      </c>
      <c r="C479" s="1" t="s">
        <v>5</v>
      </c>
      <c r="D479" s="44"/>
      <c r="F479" s="17">
        <v>1.515493897632</v>
      </c>
      <c r="G479" s="52"/>
      <c r="H479" s="52"/>
      <c r="I479" s="46"/>
    </row>
    <row r="480" spans="1:9">
      <c r="A480" s="45" t="s">
        <v>2636</v>
      </c>
      <c r="C480" s="1" t="s">
        <v>5</v>
      </c>
      <c r="D480" s="44"/>
      <c r="F480" s="17">
        <v>0.75163356393839997</v>
      </c>
      <c r="G480" s="52"/>
      <c r="H480" s="52"/>
      <c r="I480" s="46"/>
    </row>
    <row r="481" spans="1:9">
      <c r="A481" s="45" t="s">
        <v>1904</v>
      </c>
      <c r="C481" s="1" t="s">
        <v>5</v>
      </c>
      <c r="D481" s="44"/>
      <c r="F481" s="17">
        <v>8.3005155604799985E-2</v>
      </c>
      <c r="G481" s="52"/>
      <c r="H481" s="52"/>
      <c r="I481" s="45"/>
    </row>
    <row r="482" spans="1:9">
      <c r="A482" s="45" t="s">
        <v>1459</v>
      </c>
      <c r="C482" s="1" t="s">
        <v>17</v>
      </c>
      <c r="D482" s="44"/>
      <c r="F482" s="17">
        <v>30.765766971451683</v>
      </c>
      <c r="G482" s="52"/>
      <c r="H482" s="52"/>
      <c r="I482" s="46"/>
    </row>
    <row r="483" spans="1:9">
      <c r="A483" s="45" t="s">
        <v>2637</v>
      </c>
      <c r="C483" s="1" t="s">
        <v>5</v>
      </c>
      <c r="D483" s="44"/>
      <c r="F483" s="17">
        <v>24.047086828564801</v>
      </c>
      <c r="G483" s="52"/>
      <c r="H483" s="52"/>
      <c r="I483" s="46"/>
    </row>
    <row r="484" spans="1:9">
      <c r="A484" s="45" t="s">
        <v>1905</v>
      </c>
      <c r="C484" s="1" t="s">
        <v>5</v>
      </c>
      <c r="D484" s="44"/>
      <c r="F484" s="17">
        <v>37.744726746870001</v>
      </c>
      <c r="G484" s="52"/>
      <c r="H484" s="52"/>
      <c r="I484" s="46"/>
    </row>
    <row r="485" spans="1:9">
      <c r="A485" s="45" t="s">
        <v>1752</v>
      </c>
      <c r="C485" s="1" t="s">
        <v>5</v>
      </c>
      <c r="D485" s="44"/>
      <c r="F485" s="17">
        <v>1.0559634413327998</v>
      </c>
      <c r="G485" s="52"/>
      <c r="H485" s="52"/>
      <c r="I485" s="46"/>
    </row>
    <row r="486" spans="1:9">
      <c r="A486" s="45" t="s">
        <v>2638</v>
      </c>
      <c r="C486" s="1" t="s">
        <v>9</v>
      </c>
      <c r="D486" s="44"/>
      <c r="F486" s="17">
        <v>56.464281369999995</v>
      </c>
      <c r="G486" s="52"/>
      <c r="H486" s="52"/>
      <c r="I486" s="46"/>
    </row>
    <row r="487" spans="1:9">
      <c r="A487" s="45" t="s">
        <v>2639</v>
      </c>
      <c r="C487" s="1" t="s">
        <v>5</v>
      </c>
      <c r="D487" s="44"/>
      <c r="F487" s="17">
        <v>2.077425021672</v>
      </c>
      <c r="G487" s="52"/>
      <c r="H487" s="52"/>
      <c r="I487" s="45"/>
    </row>
    <row r="488" spans="1:9">
      <c r="A488" s="45" t="s">
        <v>1906</v>
      </c>
      <c r="C488" s="1" t="s">
        <v>5</v>
      </c>
      <c r="D488" s="44"/>
      <c r="F488" s="17">
        <v>0.6063172037208</v>
      </c>
      <c r="G488" s="52"/>
      <c r="H488" s="52"/>
      <c r="I488" s="46"/>
    </row>
    <row r="489" spans="1:9">
      <c r="A489" s="45" t="s">
        <v>1907</v>
      </c>
      <c r="C489" s="1" t="s">
        <v>5</v>
      </c>
      <c r="D489" s="44"/>
      <c r="F489" s="17">
        <v>40.715569167530404</v>
      </c>
      <c r="G489" s="52"/>
      <c r="H489" s="52"/>
      <c r="I489" s="46"/>
    </row>
    <row r="490" spans="1:9">
      <c r="A490" s="45" t="s">
        <v>2640</v>
      </c>
      <c r="C490" s="1" t="s">
        <v>17</v>
      </c>
      <c r="D490" s="44"/>
      <c r="F490" s="17">
        <v>0.52303679999999997</v>
      </c>
      <c r="G490" s="52"/>
      <c r="H490" s="52"/>
      <c r="I490" s="46"/>
    </row>
    <row r="491" spans="1:9">
      <c r="A491" s="45" t="s">
        <v>1908</v>
      </c>
      <c r="C491" s="1" t="s">
        <v>5</v>
      </c>
      <c r="D491" s="44"/>
      <c r="F491" s="17">
        <v>9.1585617459336</v>
      </c>
      <c r="G491" s="52"/>
      <c r="H491" s="52"/>
      <c r="I491" s="46"/>
    </row>
    <row r="492" spans="1:9">
      <c r="A492" s="45" t="s">
        <v>2641</v>
      </c>
      <c r="C492" s="1" t="s">
        <v>12</v>
      </c>
      <c r="D492" s="44"/>
      <c r="F492" s="17">
        <v>0.52130355411420004</v>
      </c>
      <c r="G492" s="52"/>
      <c r="H492" s="52"/>
      <c r="I492" s="45"/>
    </row>
    <row r="493" spans="1:9">
      <c r="A493" s="45" t="s">
        <v>2642</v>
      </c>
      <c r="C493" s="1" t="s">
        <v>5</v>
      </c>
      <c r="D493" s="44"/>
      <c r="F493" s="17">
        <v>8.9015632991999993E-2</v>
      </c>
      <c r="G493" s="52"/>
      <c r="H493" s="52"/>
      <c r="I493" s="46"/>
    </row>
    <row r="494" spans="1:9">
      <c r="A494" s="45" t="s">
        <v>2643</v>
      </c>
      <c r="C494" s="1" t="s">
        <v>21</v>
      </c>
      <c r="D494" s="44"/>
      <c r="F494" s="17">
        <v>3.9261522156199198</v>
      </c>
      <c r="G494" s="52"/>
      <c r="H494" s="52"/>
      <c r="I494" s="46"/>
    </row>
    <row r="495" spans="1:9">
      <c r="A495" s="45" t="s">
        <v>1909</v>
      </c>
      <c r="C495" s="1" t="s">
        <v>5</v>
      </c>
      <c r="D495" s="44"/>
      <c r="F495" s="17">
        <v>8.6322135345732001</v>
      </c>
      <c r="G495" s="52"/>
      <c r="H495" s="52"/>
      <c r="I495" s="46"/>
    </row>
    <row r="496" spans="1:9">
      <c r="A496" s="45" t="s">
        <v>1290</v>
      </c>
      <c r="C496" s="1" t="s">
        <v>5</v>
      </c>
      <c r="D496" s="44"/>
      <c r="F496" s="17">
        <v>210.18397256999998</v>
      </c>
      <c r="G496" s="52"/>
      <c r="H496" s="52"/>
      <c r="I496" s="46"/>
    </row>
    <row r="497" spans="1:9">
      <c r="A497" s="45" t="s">
        <v>2644</v>
      </c>
      <c r="C497" s="1" t="s">
        <v>5</v>
      </c>
      <c r="D497" s="44"/>
      <c r="F497" s="17">
        <v>0.48648143115000003</v>
      </c>
      <c r="G497" s="52"/>
      <c r="H497" s="52"/>
      <c r="I497" s="46"/>
    </row>
    <row r="498" spans="1:9">
      <c r="A498" s="45" t="s">
        <v>2645</v>
      </c>
      <c r="C498" s="1" t="s">
        <v>5</v>
      </c>
      <c r="D498" s="44"/>
      <c r="F498" s="17">
        <v>0.88897478978879996</v>
      </c>
      <c r="G498" s="52"/>
      <c r="H498" s="52"/>
      <c r="I498" s="46"/>
    </row>
    <row r="499" spans="1:9">
      <c r="A499" s="45" t="s">
        <v>2646</v>
      </c>
      <c r="C499" s="1" t="s">
        <v>5</v>
      </c>
      <c r="D499" s="44"/>
      <c r="F499" s="17">
        <v>1.0538906464944</v>
      </c>
      <c r="G499" s="52"/>
      <c r="H499" s="52"/>
      <c r="I499" s="46"/>
    </row>
    <row r="500" spans="1:9">
      <c r="A500" s="45" t="s">
        <v>2647</v>
      </c>
      <c r="C500" s="1" t="s">
        <v>22</v>
      </c>
      <c r="D500" s="44"/>
      <c r="F500" s="17">
        <v>0.93669286886603997</v>
      </c>
      <c r="G500" s="52"/>
      <c r="H500" s="52"/>
      <c r="I500" s="46"/>
    </row>
    <row r="501" spans="1:9">
      <c r="A501" s="45" t="s">
        <v>1442</v>
      </c>
      <c r="C501" s="1" t="s">
        <v>5</v>
      </c>
      <c r="D501" s="44"/>
      <c r="F501" s="17">
        <v>105.46963846999999</v>
      </c>
      <c r="G501" s="52"/>
      <c r="H501" s="52"/>
      <c r="I501" s="46"/>
    </row>
    <row r="502" spans="1:9">
      <c r="A502" s="45" t="s">
        <v>1910</v>
      </c>
      <c r="C502" s="1" t="s">
        <v>5</v>
      </c>
      <c r="D502" s="44"/>
      <c r="F502" s="17">
        <v>0.43165285637759998</v>
      </c>
      <c r="G502" s="52"/>
      <c r="H502" s="52"/>
      <c r="I502" s="46"/>
    </row>
    <row r="503" spans="1:9">
      <c r="A503" s="45" t="s">
        <v>802</v>
      </c>
      <c r="C503" s="1" t="s">
        <v>5</v>
      </c>
      <c r="D503" s="44"/>
      <c r="F503" s="17">
        <v>44.3140825538268</v>
      </c>
      <c r="G503" s="52"/>
      <c r="H503" s="52"/>
      <c r="I503" s="46"/>
    </row>
    <row r="504" spans="1:9">
      <c r="A504" s="45" t="s">
        <v>2648</v>
      </c>
      <c r="C504" s="1" t="s">
        <v>5</v>
      </c>
      <c r="D504" s="44"/>
      <c r="F504" s="17">
        <v>0.11050211549519999</v>
      </c>
      <c r="G504" s="52"/>
      <c r="H504" s="52"/>
      <c r="I504" s="46"/>
    </row>
    <row r="505" spans="1:9">
      <c r="A505" s="45" t="s">
        <v>2649</v>
      </c>
      <c r="C505" s="1" t="s">
        <v>21</v>
      </c>
      <c r="D505" s="44"/>
      <c r="F505" s="17">
        <v>2.43970835066244</v>
      </c>
      <c r="G505" s="52"/>
      <c r="H505" s="52"/>
      <c r="I505" s="45"/>
    </row>
    <row r="506" spans="1:9">
      <c r="A506" s="45" t="s">
        <v>566</v>
      </c>
      <c r="C506" s="1" t="s">
        <v>5</v>
      </c>
      <c r="D506" s="44"/>
      <c r="F506" s="17">
        <v>189.05244637999999</v>
      </c>
      <c r="G506" s="52"/>
      <c r="H506" s="52"/>
      <c r="I506" s="46"/>
    </row>
    <row r="507" spans="1:9">
      <c r="A507" s="45" t="s">
        <v>1911</v>
      </c>
      <c r="C507" s="1" t="s">
        <v>5</v>
      </c>
      <c r="D507" s="44"/>
      <c r="F507" s="17">
        <v>0.50946451807679993</v>
      </c>
      <c r="G507" s="52"/>
      <c r="H507" s="52"/>
      <c r="I507" s="46"/>
    </row>
    <row r="508" spans="1:9">
      <c r="A508" s="45" t="s">
        <v>2650</v>
      </c>
      <c r="C508" s="1" t="s">
        <v>17</v>
      </c>
      <c r="D508" s="44"/>
      <c r="F508" s="17">
        <v>157.44764931999998</v>
      </c>
      <c r="G508" s="52"/>
      <c r="H508" s="52"/>
      <c r="I508" s="45"/>
    </row>
    <row r="509" spans="1:9">
      <c r="A509" s="45" t="s">
        <v>1912</v>
      </c>
      <c r="C509" s="1" t="s">
        <v>5</v>
      </c>
      <c r="D509" s="44"/>
      <c r="F509" s="17">
        <v>0.44955274478399998</v>
      </c>
      <c r="G509" s="52"/>
      <c r="H509" s="52"/>
      <c r="I509" s="46"/>
    </row>
    <row r="510" spans="1:9">
      <c r="A510" s="45" t="s">
        <v>2651</v>
      </c>
      <c r="C510" s="1" t="s">
        <v>5</v>
      </c>
      <c r="D510" s="44"/>
      <c r="F510" s="17">
        <v>0.30716463878099998</v>
      </c>
      <c r="G510" s="52"/>
      <c r="H510" s="52"/>
      <c r="I510" s="45"/>
    </row>
    <row r="511" spans="1:9">
      <c r="A511" s="45" t="s">
        <v>803</v>
      </c>
      <c r="C511" s="1" t="s">
        <v>17</v>
      </c>
      <c r="D511" s="44"/>
      <c r="F511" s="17">
        <v>8.7443505061941593</v>
      </c>
      <c r="G511" s="52"/>
      <c r="H511" s="52"/>
      <c r="I511" s="46"/>
    </row>
    <row r="512" spans="1:9">
      <c r="A512" s="45" t="s">
        <v>1617</v>
      </c>
      <c r="C512" s="1" t="s">
        <v>17</v>
      </c>
      <c r="D512" s="44"/>
      <c r="F512" s="17">
        <v>1.1969777584908001</v>
      </c>
      <c r="G512" s="52"/>
      <c r="H512" s="52"/>
      <c r="I512" s="46"/>
    </row>
    <row r="513" spans="1:9">
      <c r="A513" s="45" t="s">
        <v>1291</v>
      </c>
      <c r="C513" s="1" t="s">
        <v>17</v>
      </c>
      <c r="D513" s="44"/>
      <c r="F513" s="17">
        <v>252.91117169999998</v>
      </c>
      <c r="G513" s="52"/>
      <c r="H513" s="52"/>
      <c r="I513" s="45"/>
    </row>
    <row r="514" spans="1:9">
      <c r="A514" s="45" t="s">
        <v>1618</v>
      </c>
      <c r="C514" s="1" t="s">
        <v>17</v>
      </c>
      <c r="D514" s="44"/>
      <c r="F514" s="17">
        <v>0.43572988900583992</v>
      </c>
      <c r="G514" s="52"/>
      <c r="H514" s="52"/>
      <c r="I514" s="45"/>
    </row>
    <row r="515" spans="1:9">
      <c r="A515" s="45" t="s">
        <v>1413</v>
      </c>
      <c r="C515" s="1" t="s">
        <v>17</v>
      </c>
      <c r="D515" s="44"/>
      <c r="F515" s="17">
        <v>298.91428135762294</v>
      </c>
      <c r="G515" s="52"/>
      <c r="H515" s="52"/>
      <c r="I515" s="46"/>
    </row>
    <row r="516" spans="1:9">
      <c r="A516" s="45" t="s">
        <v>1342</v>
      </c>
      <c r="C516" s="1" t="s">
        <v>17</v>
      </c>
      <c r="D516" s="44"/>
      <c r="F516" s="17">
        <v>4.3868826490975197</v>
      </c>
      <c r="G516" s="52"/>
      <c r="H516" s="52"/>
      <c r="I516" s="46"/>
    </row>
    <row r="517" spans="1:9">
      <c r="A517" s="45" t="s">
        <v>1616</v>
      </c>
      <c r="C517" s="1" t="s">
        <v>17</v>
      </c>
      <c r="D517" s="44"/>
      <c r="F517" s="17">
        <v>0.30995965590875996</v>
      </c>
      <c r="G517" s="52"/>
      <c r="H517" s="52"/>
      <c r="I517" s="46"/>
    </row>
    <row r="518" spans="1:9">
      <c r="A518" s="45" t="s">
        <v>1610</v>
      </c>
      <c r="C518" s="1" t="s">
        <v>17</v>
      </c>
      <c r="D518" s="44"/>
      <c r="F518" s="17">
        <v>0.70621635643416003</v>
      </c>
      <c r="G518" s="52"/>
      <c r="H518" s="52"/>
      <c r="I518" s="45"/>
    </row>
    <row r="519" spans="1:9">
      <c r="A519" s="45" t="s">
        <v>1174</v>
      </c>
      <c r="C519" s="1" t="s">
        <v>17</v>
      </c>
      <c r="D519" s="44"/>
      <c r="F519" s="17">
        <v>249.36710864</v>
      </c>
      <c r="G519" s="52"/>
      <c r="H519" s="52"/>
      <c r="I519" s="46"/>
    </row>
    <row r="520" spans="1:9">
      <c r="A520" s="45" t="s">
        <v>422</v>
      </c>
      <c r="C520" s="1" t="s">
        <v>17</v>
      </c>
      <c r="D520" s="44"/>
      <c r="F520" s="17">
        <v>260.12741277999999</v>
      </c>
      <c r="G520" s="52"/>
      <c r="H520" s="52"/>
      <c r="I520" s="46"/>
    </row>
    <row r="521" spans="1:9">
      <c r="A521" s="45" t="s">
        <v>2652</v>
      </c>
      <c r="C521" s="1" t="s">
        <v>17</v>
      </c>
      <c r="D521" s="44"/>
      <c r="F521" s="17">
        <v>36.922291610000002</v>
      </c>
      <c r="G521" s="52"/>
      <c r="H521" s="52"/>
      <c r="I521" s="45"/>
    </row>
    <row r="522" spans="1:9">
      <c r="A522" s="45" t="s">
        <v>1620</v>
      </c>
      <c r="C522" s="1" t="s">
        <v>17</v>
      </c>
      <c r="D522" s="44"/>
      <c r="F522" s="17">
        <v>0.11182929522336001</v>
      </c>
      <c r="G522" s="52"/>
      <c r="H522" s="52"/>
      <c r="I522" s="46"/>
    </row>
    <row r="523" spans="1:9">
      <c r="A523" s="45" t="s">
        <v>1619</v>
      </c>
      <c r="C523" s="1" t="s">
        <v>17</v>
      </c>
      <c r="D523" s="44"/>
      <c r="F523" s="17">
        <v>1.4709162753370799</v>
      </c>
      <c r="G523" s="52"/>
      <c r="H523" s="52"/>
      <c r="I523" s="46"/>
    </row>
    <row r="524" spans="1:9">
      <c r="A524" s="45" t="s">
        <v>2053</v>
      </c>
      <c r="C524" s="1" t="s">
        <v>5</v>
      </c>
      <c r="D524" s="44"/>
      <c r="F524" s="17">
        <v>0.10288421526240001</v>
      </c>
      <c r="G524" s="52"/>
      <c r="H524" s="52"/>
      <c r="I524" s="46"/>
    </row>
    <row r="525" spans="1:9">
      <c r="A525" s="45" t="s">
        <v>2653</v>
      </c>
      <c r="C525" s="1" t="s">
        <v>12</v>
      </c>
      <c r="D525" s="44"/>
      <c r="F525" s="17">
        <v>1.5434227224702</v>
      </c>
      <c r="G525" s="52"/>
      <c r="H525" s="52"/>
      <c r="I525" s="46"/>
    </row>
    <row r="526" spans="1:9">
      <c r="A526" s="45" t="s">
        <v>1913</v>
      </c>
      <c r="C526" s="1" t="s">
        <v>5</v>
      </c>
      <c r="D526" s="44"/>
      <c r="F526" s="17">
        <v>0.10735127643239999</v>
      </c>
      <c r="G526" s="52"/>
      <c r="H526" s="52"/>
      <c r="I526" s="46"/>
    </row>
    <row r="527" spans="1:9">
      <c r="A527" s="45" t="s">
        <v>1914</v>
      </c>
      <c r="C527" s="1" t="s">
        <v>5</v>
      </c>
      <c r="D527" s="44"/>
      <c r="F527" s="17">
        <v>12.359619467909999</v>
      </c>
      <c r="G527" s="52"/>
      <c r="H527" s="52"/>
      <c r="I527" s="46"/>
    </row>
    <row r="528" spans="1:9">
      <c r="A528" s="45" t="s">
        <v>2654</v>
      </c>
      <c r="C528" s="1" t="s">
        <v>12</v>
      </c>
      <c r="D528" s="44"/>
      <c r="F528" s="17">
        <v>0.62959175944236001</v>
      </c>
      <c r="G528" s="52"/>
      <c r="H528" s="52"/>
      <c r="I528" s="45"/>
    </row>
    <row r="529" spans="1:9">
      <c r="A529" s="45" t="s">
        <v>1915</v>
      </c>
      <c r="C529" s="1" t="s">
        <v>5</v>
      </c>
      <c r="D529" s="44"/>
      <c r="F529" s="17">
        <v>1.1856029503032002</v>
      </c>
      <c r="G529" s="52"/>
      <c r="H529" s="52"/>
      <c r="I529" s="46"/>
    </row>
    <row r="530" spans="1:9">
      <c r="A530" s="45" t="s">
        <v>2655</v>
      </c>
      <c r="C530" s="1" t="s">
        <v>9</v>
      </c>
      <c r="D530" s="44"/>
      <c r="F530" s="17">
        <v>8.4323094972573607</v>
      </c>
      <c r="G530" s="52"/>
      <c r="H530" s="52"/>
      <c r="I530" s="46"/>
    </row>
    <row r="531" spans="1:9">
      <c r="A531" s="45" t="s">
        <v>1916</v>
      </c>
      <c r="C531" s="1" t="s">
        <v>5</v>
      </c>
      <c r="D531" s="44"/>
      <c r="F531" s="17">
        <v>0.43866521075519993</v>
      </c>
      <c r="G531" s="52"/>
      <c r="H531" s="52"/>
      <c r="I531" s="46"/>
    </row>
    <row r="532" spans="1:9">
      <c r="A532" s="45" t="s">
        <v>2656</v>
      </c>
      <c r="C532" s="1" t="s">
        <v>5</v>
      </c>
      <c r="D532" s="44"/>
      <c r="F532" s="17">
        <v>4.2943544186400002</v>
      </c>
      <c r="G532" s="52"/>
      <c r="H532" s="52"/>
      <c r="I532" s="46"/>
    </row>
    <row r="533" spans="1:9">
      <c r="A533" s="45" t="s">
        <v>1917</v>
      </c>
      <c r="C533" s="1" t="s">
        <v>5</v>
      </c>
      <c r="D533" s="44"/>
      <c r="F533" s="17">
        <v>0.41074812155520002</v>
      </c>
      <c r="G533" s="52"/>
      <c r="H533" s="52"/>
      <c r="I533" s="46"/>
    </row>
    <row r="534" spans="1:9">
      <c r="A534" s="45" t="s">
        <v>1487</v>
      </c>
      <c r="C534" s="1" t="s">
        <v>5</v>
      </c>
      <c r="D534" s="44"/>
      <c r="F534" s="17">
        <v>0.41433929222400001</v>
      </c>
      <c r="G534" s="52"/>
      <c r="H534" s="52"/>
      <c r="I534" s="46"/>
    </row>
    <row r="535" spans="1:9">
      <c r="A535" s="45" t="s">
        <v>2657</v>
      </c>
      <c r="C535" s="1" t="s">
        <v>5</v>
      </c>
      <c r="D535" s="44"/>
      <c r="F535" s="17">
        <v>0.47958185658240005</v>
      </c>
      <c r="G535" s="52"/>
      <c r="H535" s="52"/>
      <c r="I535" s="45"/>
    </row>
    <row r="536" spans="1:9">
      <c r="A536" s="45" t="s">
        <v>1918</v>
      </c>
      <c r="C536" s="1" t="s">
        <v>5</v>
      </c>
      <c r="D536" s="44"/>
      <c r="F536" s="17">
        <v>7.1389991086127997</v>
      </c>
      <c r="G536" s="52"/>
      <c r="H536" s="52"/>
      <c r="I536" s="46"/>
    </row>
    <row r="537" spans="1:9">
      <c r="A537" s="45" t="s">
        <v>1419</v>
      </c>
      <c r="C537" s="1" t="s">
        <v>5</v>
      </c>
      <c r="D537" s="44"/>
      <c r="F537" s="17">
        <v>222.91167872985281</v>
      </c>
      <c r="G537" s="52"/>
      <c r="H537" s="52"/>
      <c r="I537" s="45"/>
    </row>
    <row r="538" spans="1:9">
      <c r="A538" s="45" t="s">
        <v>1919</v>
      </c>
      <c r="C538" s="1" t="s">
        <v>5</v>
      </c>
      <c r="D538" s="44"/>
      <c r="F538" s="17">
        <v>0.88171588893960007</v>
      </c>
      <c r="G538" s="52"/>
      <c r="H538" s="52"/>
      <c r="I538" s="45"/>
    </row>
    <row r="539" spans="1:9">
      <c r="A539" s="45" t="s">
        <v>1626</v>
      </c>
      <c r="C539" s="1" t="s">
        <v>17</v>
      </c>
      <c r="D539" s="44"/>
      <c r="F539" s="17">
        <v>36.191813011702919</v>
      </c>
      <c r="G539" s="52"/>
      <c r="H539" s="52"/>
      <c r="I539" s="46"/>
    </row>
    <row r="540" spans="1:9">
      <c r="A540" s="45" t="s">
        <v>2658</v>
      </c>
      <c r="C540" s="1" t="s">
        <v>5</v>
      </c>
      <c r="D540" s="44"/>
      <c r="F540" s="17">
        <v>5.2813130592221995</v>
      </c>
      <c r="G540" s="52"/>
      <c r="H540" s="52"/>
      <c r="I540" s="46"/>
    </row>
    <row r="541" spans="1:9">
      <c r="A541" s="45" t="s">
        <v>1627</v>
      </c>
      <c r="C541" s="1" t="s">
        <v>17</v>
      </c>
      <c r="D541" s="44"/>
      <c r="F541" s="17">
        <v>10.765738868844959</v>
      </c>
      <c r="G541" s="52"/>
      <c r="H541" s="52"/>
      <c r="I541" s="45"/>
    </row>
    <row r="542" spans="1:9">
      <c r="A542" s="45" t="s">
        <v>1628</v>
      </c>
      <c r="C542" s="1" t="s">
        <v>17</v>
      </c>
      <c r="D542" s="44"/>
      <c r="F542" s="17">
        <v>0.20673632973708</v>
      </c>
      <c r="G542" s="52"/>
      <c r="H542" s="52"/>
      <c r="I542" s="45"/>
    </row>
    <row r="543" spans="1:9">
      <c r="A543" s="45" t="s">
        <v>2659</v>
      </c>
      <c r="C543" s="1" t="s">
        <v>9</v>
      </c>
      <c r="D543" s="44"/>
      <c r="F543" s="17">
        <v>0.2512376540388</v>
      </c>
      <c r="G543" s="52"/>
      <c r="H543" s="52"/>
      <c r="I543" s="46"/>
    </row>
    <row r="544" spans="1:9">
      <c r="A544" s="45" t="s">
        <v>2660</v>
      </c>
      <c r="C544" s="1" t="s">
        <v>10</v>
      </c>
      <c r="D544" s="44"/>
      <c r="F544" s="17">
        <v>231.86290384958869</v>
      </c>
      <c r="G544" s="52"/>
      <c r="H544" s="52"/>
      <c r="I544" s="45"/>
    </row>
    <row r="545" spans="1:9">
      <c r="A545" s="45" t="s">
        <v>2661</v>
      </c>
      <c r="C545" s="1" t="s">
        <v>10</v>
      </c>
      <c r="D545" s="44"/>
      <c r="F545" s="17">
        <v>203.55285346431097</v>
      </c>
      <c r="G545" s="52"/>
      <c r="H545" s="52"/>
      <c r="I545" s="46"/>
    </row>
    <row r="546" spans="1:9">
      <c r="A546" s="45" t="s">
        <v>2662</v>
      </c>
      <c r="C546" s="1" t="s">
        <v>10</v>
      </c>
      <c r="D546" s="44"/>
      <c r="F546" s="17">
        <v>173.67250025787851</v>
      </c>
      <c r="G546" s="52"/>
      <c r="H546" s="52"/>
      <c r="I546" s="45"/>
    </row>
    <row r="547" spans="1:9">
      <c r="A547" s="45" t="s">
        <v>1920</v>
      </c>
      <c r="C547" s="1" t="s">
        <v>5</v>
      </c>
      <c r="D547" s="44"/>
      <c r="F547" s="17">
        <v>0.90133388785440005</v>
      </c>
      <c r="G547" s="52"/>
      <c r="H547" s="52"/>
      <c r="I547" s="45"/>
    </row>
    <row r="548" spans="1:9">
      <c r="A548" s="45" t="s">
        <v>1625</v>
      </c>
      <c r="C548" s="1" t="s">
        <v>17</v>
      </c>
      <c r="D548" s="44"/>
      <c r="F548" s="17">
        <v>0.89439292799999992</v>
      </c>
      <c r="G548" s="52"/>
      <c r="H548" s="52"/>
      <c r="I548" s="45"/>
    </row>
    <row r="549" spans="1:9">
      <c r="A549" s="45" t="s">
        <v>2663</v>
      </c>
      <c r="C549" s="1" t="s">
        <v>5</v>
      </c>
      <c r="D549" s="44"/>
      <c r="F549" s="17">
        <v>4.2201526915547998</v>
      </c>
      <c r="G549" s="52"/>
      <c r="H549" s="52"/>
      <c r="I549" s="45"/>
    </row>
    <row r="550" spans="1:9">
      <c r="A550" s="45" t="s">
        <v>1921</v>
      </c>
      <c r="C550" s="1" t="s">
        <v>5</v>
      </c>
      <c r="D550" s="44"/>
      <c r="F550" s="17">
        <v>0.8046379824912</v>
      </c>
      <c r="G550" s="52"/>
      <c r="H550" s="52"/>
      <c r="I550" s="45"/>
    </row>
    <row r="551" spans="1:9">
      <c r="A551" s="45" t="s">
        <v>2664</v>
      </c>
      <c r="C551" s="1" t="s">
        <v>14</v>
      </c>
      <c r="D551" s="44"/>
      <c r="F551" s="17">
        <v>0.19500838017803998</v>
      </c>
      <c r="G551" s="52"/>
      <c r="H551" s="52"/>
      <c r="I551" s="45"/>
    </row>
    <row r="552" spans="1:9">
      <c r="A552" s="45" t="s">
        <v>1624</v>
      </c>
      <c r="C552" s="1" t="s">
        <v>17</v>
      </c>
      <c r="D552" s="44"/>
      <c r="F552" s="17">
        <v>12.096714641188321</v>
      </c>
      <c r="G552" s="52"/>
      <c r="H552" s="52"/>
      <c r="I552" s="45"/>
    </row>
    <row r="553" spans="1:9">
      <c r="A553" s="45" t="s">
        <v>2665</v>
      </c>
      <c r="C553" s="1" t="s">
        <v>21</v>
      </c>
      <c r="D553" s="44"/>
      <c r="F553" s="17">
        <v>0.58429498769928001</v>
      </c>
      <c r="G553" s="52"/>
      <c r="H553" s="52"/>
      <c r="I553" s="45"/>
    </row>
    <row r="554" spans="1:9">
      <c r="A554" s="45" t="s">
        <v>2666</v>
      </c>
      <c r="C554" s="1" t="s">
        <v>6</v>
      </c>
      <c r="D554" s="44"/>
      <c r="F554" s="17">
        <v>0.52938613985399996</v>
      </c>
      <c r="G554" s="52"/>
      <c r="H554" s="52"/>
      <c r="I554" s="45"/>
    </row>
    <row r="555" spans="1:9">
      <c r="A555" s="45" t="s">
        <v>2667</v>
      </c>
      <c r="C555" s="1" t="s">
        <v>17</v>
      </c>
      <c r="D555" s="44"/>
      <c r="F555" s="17">
        <v>0.58771633485707997</v>
      </c>
      <c r="G555" s="52"/>
      <c r="H555" s="52"/>
      <c r="I555" s="45"/>
    </row>
    <row r="556" spans="1:9">
      <c r="A556" s="45" t="s">
        <v>2668</v>
      </c>
      <c r="C556" s="1" t="s">
        <v>20</v>
      </c>
      <c r="D556" s="44"/>
      <c r="F556" s="17">
        <v>176.53241609</v>
      </c>
      <c r="G556" s="52"/>
      <c r="H556" s="52"/>
      <c r="I556" s="45"/>
    </row>
    <row r="557" spans="1:9">
      <c r="A557" s="45" t="s">
        <v>2669</v>
      </c>
      <c r="C557" s="1" t="s">
        <v>20</v>
      </c>
      <c r="D557" s="44"/>
      <c r="F557" s="17">
        <v>0.84395969297640006</v>
      </c>
      <c r="G557" s="52"/>
      <c r="H557" s="52"/>
      <c r="I557" s="45"/>
    </row>
    <row r="558" spans="1:9">
      <c r="A558" s="45" t="s">
        <v>1922</v>
      </c>
      <c r="C558" s="1" t="s">
        <v>5</v>
      </c>
      <c r="D558" s="44"/>
      <c r="F558" s="17">
        <v>20.068583872708796</v>
      </c>
      <c r="G558" s="52"/>
      <c r="H558" s="52"/>
      <c r="I558" s="45"/>
    </row>
    <row r="559" spans="1:9">
      <c r="A559" s="45" t="s">
        <v>2670</v>
      </c>
      <c r="C559" s="1" t="s">
        <v>20</v>
      </c>
      <c r="D559" s="44"/>
      <c r="F559" s="17">
        <v>2.2471401725229598</v>
      </c>
      <c r="G559" s="52"/>
      <c r="H559" s="52"/>
      <c r="I559" s="45"/>
    </row>
    <row r="560" spans="1:9">
      <c r="A560" s="45" t="s">
        <v>1923</v>
      </c>
      <c r="C560" s="1" t="s">
        <v>5</v>
      </c>
      <c r="D560" s="44"/>
      <c r="F560" s="17">
        <v>28.99525437666</v>
      </c>
      <c r="G560" s="52"/>
      <c r="H560" s="52"/>
      <c r="I560" s="45"/>
    </row>
    <row r="561" spans="1:9">
      <c r="A561" s="45" t="s">
        <v>1421</v>
      </c>
      <c r="C561" s="1" t="s">
        <v>5</v>
      </c>
      <c r="D561" s="44"/>
      <c r="F561" s="17">
        <v>198.95679152000002</v>
      </c>
      <c r="G561" s="52"/>
      <c r="H561" s="52"/>
      <c r="I561" s="45"/>
    </row>
    <row r="562" spans="1:9">
      <c r="A562" s="45" t="s">
        <v>2671</v>
      </c>
      <c r="C562" s="1" t="s">
        <v>14</v>
      </c>
      <c r="D562" s="44"/>
      <c r="F562" s="17">
        <v>0.18527874501708</v>
      </c>
      <c r="G562" s="52"/>
      <c r="H562" s="52"/>
      <c r="I562" s="45"/>
    </row>
    <row r="563" spans="1:9">
      <c r="A563" s="45" t="s">
        <v>2672</v>
      </c>
      <c r="C563" s="1" t="s">
        <v>5</v>
      </c>
      <c r="D563" s="44"/>
      <c r="F563" s="17">
        <v>27.099923047797603</v>
      </c>
      <c r="G563" s="52"/>
      <c r="H563" s="52"/>
      <c r="I563" s="45"/>
    </row>
    <row r="564" spans="1:9">
      <c r="A564" s="45" t="s">
        <v>809</v>
      </c>
      <c r="C564" s="1" t="s">
        <v>5</v>
      </c>
      <c r="D564" s="44"/>
      <c r="F564" s="17">
        <v>188.63373188</v>
      </c>
      <c r="G564" s="52"/>
      <c r="H564" s="52"/>
      <c r="I564" s="45"/>
    </row>
    <row r="565" spans="1:9">
      <c r="A565" s="45" t="s">
        <v>1924</v>
      </c>
      <c r="C565" s="1" t="s">
        <v>5</v>
      </c>
      <c r="D565" s="44"/>
      <c r="F565" s="17">
        <v>0.56715809230080005</v>
      </c>
      <c r="G565" s="52"/>
      <c r="H565" s="52"/>
      <c r="I565" s="45"/>
    </row>
    <row r="566" spans="1:9">
      <c r="A566" s="45" t="s">
        <v>1453</v>
      </c>
      <c r="C566" s="1" t="s">
        <v>341</v>
      </c>
      <c r="D566" s="44"/>
      <c r="F566" s="17">
        <v>55.234806340000006</v>
      </c>
      <c r="G566" s="52"/>
      <c r="H566" s="52"/>
      <c r="I566" s="45"/>
    </row>
    <row r="567" spans="1:9">
      <c r="A567" s="45" t="s">
        <v>1925</v>
      </c>
      <c r="C567" s="1" t="s">
        <v>5</v>
      </c>
      <c r="D567" s="44"/>
      <c r="F567" s="17">
        <v>0.72803728174320004</v>
      </c>
      <c r="G567" s="52"/>
      <c r="H567" s="52"/>
      <c r="I567" s="45"/>
    </row>
    <row r="568" spans="1:9">
      <c r="A568" s="45" t="s">
        <v>1647</v>
      </c>
      <c r="C568" s="1" t="s">
        <v>17</v>
      </c>
      <c r="D568" s="44"/>
      <c r="F568" s="17">
        <v>0.28565856201168</v>
      </c>
      <c r="G568" s="52"/>
      <c r="H568" s="52"/>
      <c r="I568" s="45"/>
    </row>
    <row r="569" spans="1:9">
      <c r="A569" s="45" t="s">
        <v>2673</v>
      </c>
      <c r="C569" s="1" t="s">
        <v>5</v>
      </c>
      <c r="D569" s="44"/>
      <c r="F569" s="17">
        <v>2.3947370647200001</v>
      </c>
      <c r="G569" s="52"/>
      <c r="H569" s="52"/>
      <c r="I569" s="45"/>
    </row>
    <row r="570" spans="1:9">
      <c r="A570" s="45" t="s">
        <v>1926</v>
      </c>
      <c r="C570" s="1" t="s">
        <v>5</v>
      </c>
      <c r="D570" s="44"/>
      <c r="F570" s="17">
        <v>0.13033710930239997</v>
      </c>
      <c r="G570" s="52"/>
      <c r="H570" s="52"/>
      <c r="I570" s="45"/>
    </row>
    <row r="571" spans="1:9">
      <c r="A571" s="45" t="s">
        <v>1649</v>
      </c>
      <c r="C571" s="1" t="s">
        <v>17</v>
      </c>
      <c r="D571" s="44"/>
      <c r="F571" s="17">
        <v>0.77499167478876008</v>
      </c>
      <c r="G571" s="52"/>
      <c r="H571" s="52"/>
      <c r="I571" s="45"/>
    </row>
    <row r="572" spans="1:9">
      <c r="A572" s="45" t="s">
        <v>1927</v>
      </c>
      <c r="C572" s="1" t="s">
        <v>5</v>
      </c>
      <c r="D572" s="44"/>
      <c r="F572" s="17">
        <v>35.022154988620805</v>
      </c>
      <c r="G572" s="52"/>
      <c r="H572" s="52"/>
      <c r="I572" s="45"/>
    </row>
    <row r="573" spans="1:9">
      <c r="A573" s="45" t="s">
        <v>1648</v>
      </c>
      <c r="C573" s="1" t="s">
        <v>17</v>
      </c>
      <c r="D573" s="44"/>
      <c r="F573" s="17">
        <v>0.87166094450291987</v>
      </c>
      <c r="G573" s="52"/>
      <c r="H573" s="52"/>
      <c r="I573" s="45"/>
    </row>
    <row r="574" spans="1:9">
      <c r="A574" s="45" t="s">
        <v>1929</v>
      </c>
      <c r="C574" s="1" t="s">
        <v>5</v>
      </c>
      <c r="D574" s="44"/>
      <c r="F574" s="17">
        <v>1.3670315364420003</v>
      </c>
      <c r="G574" s="52"/>
      <c r="H574" s="52"/>
      <c r="I574" s="45"/>
    </row>
    <row r="575" spans="1:9">
      <c r="A575" s="45" t="s">
        <v>2674</v>
      </c>
      <c r="C575" s="1" t="s">
        <v>5</v>
      </c>
      <c r="D575" s="44"/>
      <c r="F575" s="17">
        <v>1.965240819828</v>
      </c>
      <c r="G575" s="52"/>
      <c r="H575" s="52"/>
      <c r="I575" s="45"/>
    </row>
    <row r="576" spans="1:9">
      <c r="A576" s="45" t="s">
        <v>680</v>
      </c>
      <c r="C576" s="1" t="s">
        <v>5</v>
      </c>
      <c r="D576" s="44"/>
      <c r="F576" s="17">
        <v>0.70220397115440003</v>
      </c>
      <c r="G576" s="52"/>
      <c r="H576" s="52"/>
      <c r="I576" s="45"/>
    </row>
    <row r="577" spans="1:9">
      <c r="A577" s="45" t="s">
        <v>2675</v>
      </c>
      <c r="C577" s="1" t="s">
        <v>17</v>
      </c>
      <c r="D577" s="44"/>
      <c r="F577" s="17">
        <v>1.0863072055321201</v>
      </c>
      <c r="G577" s="52"/>
      <c r="H577" s="52"/>
      <c r="I577" s="45"/>
    </row>
    <row r="578" spans="1:9">
      <c r="A578" s="45" t="s">
        <v>1928</v>
      </c>
      <c r="C578" s="1" t="s">
        <v>5</v>
      </c>
      <c r="D578" s="44"/>
      <c r="F578" s="17">
        <v>1.7708901518879998</v>
      </c>
      <c r="G578" s="52"/>
      <c r="H578" s="52"/>
      <c r="I578" s="45"/>
    </row>
    <row r="579" spans="1:9">
      <c r="A579" s="45" t="s">
        <v>2676</v>
      </c>
      <c r="C579" s="1" t="s">
        <v>10</v>
      </c>
      <c r="D579" s="44"/>
      <c r="F579" s="17">
        <v>0.97329627210816005</v>
      </c>
      <c r="G579" s="52"/>
      <c r="H579" s="52"/>
      <c r="I579" s="45"/>
    </row>
    <row r="580" spans="1:9">
      <c r="A580" s="45" t="s">
        <v>569</v>
      </c>
      <c r="C580" s="1" t="s">
        <v>5</v>
      </c>
      <c r="D580" s="44"/>
      <c r="F580" s="17">
        <v>188.10779223</v>
      </c>
      <c r="G580" s="52"/>
      <c r="H580" s="52"/>
      <c r="I580" s="45"/>
    </row>
    <row r="581" spans="1:9">
      <c r="A581" s="45" t="s">
        <v>2677</v>
      </c>
      <c r="C581" s="1" t="s">
        <v>21</v>
      </c>
      <c r="D581" s="44"/>
      <c r="F581" s="17">
        <v>0.30888799927128002</v>
      </c>
      <c r="G581" s="52"/>
      <c r="H581" s="52"/>
      <c r="I581" s="45"/>
    </row>
    <row r="582" spans="1:9">
      <c r="A582" s="45" t="s">
        <v>1465</v>
      </c>
      <c r="C582" s="1" t="s">
        <v>5</v>
      </c>
      <c r="D582" s="44"/>
      <c r="F582" s="17">
        <v>8.8610455996919999</v>
      </c>
      <c r="G582" s="52"/>
      <c r="H582" s="52"/>
      <c r="I582" s="45"/>
    </row>
    <row r="583" spans="1:9">
      <c r="A583" s="45" t="s">
        <v>2678</v>
      </c>
      <c r="C583" s="1" t="s">
        <v>5</v>
      </c>
      <c r="D583" s="44"/>
      <c r="F583" s="17">
        <v>3.1668035189076003</v>
      </c>
      <c r="G583" s="52"/>
      <c r="H583" s="52"/>
      <c r="I583" s="45"/>
    </row>
    <row r="584" spans="1:9">
      <c r="A584" s="45" t="s">
        <v>2679</v>
      </c>
      <c r="C584" s="1" t="s">
        <v>5</v>
      </c>
      <c r="D584" s="44"/>
      <c r="F584" s="17">
        <v>0.64236424618080001</v>
      </c>
      <c r="G584" s="52"/>
      <c r="H584" s="52"/>
      <c r="I584" s="45"/>
    </row>
    <row r="585" spans="1:9">
      <c r="A585" s="45" t="s">
        <v>2680</v>
      </c>
      <c r="C585" s="1" t="s">
        <v>17</v>
      </c>
      <c r="D585" s="44"/>
      <c r="F585" s="17">
        <v>0.84769378345080004</v>
      </c>
      <c r="G585" s="52"/>
      <c r="H585" s="52"/>
      <c r="I585" s="45"/>
    </row>
    <row r="586" spans="1:9">
      <c r="A586" s="45" t="s">
        <v>1930</v>
      </c>
      <c r="C586" s="1" t="s">
        <v>5</v>
      </c>
      <c r="D586" s="44"/>
      <c r="F586" s="17">
        <v>26.96074256304</v>
      </c>
      <c r="G586" s="52"/>
      <c r="H586" s="52"/>
      <c r="I586" s="45"/>
    </row>
    <row r="587" spans="1:9">
      <c r="A587" s="45" t="s">
        <v>2681</v>
      </c>
      <c r="C587" s="1" t="s">
        <v>10</v>
      </c>
      <c r="D587" s="44"/>
      <c r="F587" s="17">
        <v>177.24451679000001</v>
      </c>
      <c r="G587" s="52"/>
      <c r="H587" s="52"/>
      <c r="I587" s="45"/>
    </row>
    <row r="588" spans="1:9">
      <c r="A588" s="45" t="s">
        <v>1292</v>
      </c>
      <c r="C588" s="1" t="s">
        <v>18</v>
      </c>
      <c r="D588" s="44"/>
      <c r="F588" s="17">
        <v>26.972125469999998</v>
      </c>
      <c r="G588" s="52"/>
      <c r="H588" s="52"/>
      <c r="I588" s="45"/>
    </row>
    <row r="589" spans="1:9">
      <c r="A589" s="45" t="s">
        <v>811</v>
      </c>
      <c r="C589" s="1" t="s">
        <v>5</v>
      </c>
      <c r="D589" s="44"/>
      <c r="F589" s="17">
        <v>30.783077714188803</v>
      </c>
      <c r="G589" s="52"/>
      <c r="I589" s="45"/>
    </row>
    <row r="590" spans="1:9">
      <c r="A590" s="45" t="s">
        <v>1505</v>
      </c>
      <c r="C590" s="1" t="s">
        <v>17</v>
      </c>
      <c r="D590" s="44"/>
      <c r="F590" s="17">
        <v>0.67930409938248004</v>
      </c>
      <c r="G590" s="52"/>
      <c r="I590" s="45"/>
    </row>
    <row r="591" spans="1:9">
      <c r="A591" s="45" t="s">
        <v>1175</v>
      </c>
      <c r="C591" s="1" t="s">
        <v>5</v>
      </c>
      <c r="D591" s="44"/>
      <c r="F591" s="17">
        <v>227.18372791617881</v>
      </c>
      <c r="G591" s="52"/>
      <c r="I591" s="45"/>
    </row>
    <row r="592" spans="1:9">
      <c r="A592" s="45" t="s">
        <v>1931</v>
      </c>
      <c r="C592" s="1" t="s">
        <v>5</v>
      </c>
      <c r="D592" s="44"/>
      <c r="F592" s="17">
        <v>0.70802693984879994</v>
      </c>
      <c r="G592" s="52"/>
      <c r="I592" s="45"/>
    </row>
    <row r="593" spans="1:9">
      <c r="A593" s="45" t="s">
        <v>1932</v>
      </c>
      <c r="C593" s="1" t="s">
        <v>5</v>
      </c>
      <c r="D593" s="44"/>
      <c r="F593" s="17">
        <v>1.3229809194888</v>
      </c>
      <c r="G593" s="52"/>
      <c r="I593" s="45"/>
    </row>
    <row r="594" spans="1:9">
      <c r="A594" s="45" t="s">
        <v>2682</v>
      </c>
      <c r="C594" s="1" t="s">
        <v>5</v>
      </c>
      <c r="D594" s="44"/>
      <c r="F594" s="17">
        <v>0.155367754542</v>
      </c>
      <c r="G594" s="52"/>
      <c r="I594" s="45"/>
    </row>
    <row r="595" spans="1:9">
      <c r="A595" s="45" t="s">
        <v>1176</v>
      </c>
      <c r="C595" s="1" t="s">
        <v>5</v>
      </c>
      <c r="D595" s="44"/>
      <c r="F595" s="17">
        <v>195.63350722000001</v>
      </c>
      <c r="G595" s="52"/>
      <c r="I595" s="45"/>
    </row>
    <row r="596" spans="1:9">
      <c r="A596" s="45" t="s">
        <v>1428</v>
      </c>
      <c r="C596" s="1" t="s">
        <v>5</v>
      </c>
      <c r="D596" s="44"/>
      <c r="F596" s="17">
        <v>188.90811044999998</v>
      </c>
      <c r="G596" s="52"/>
      <c r="I596" s="45"/>
    </row>
    <row r="597" spans="1:9">
      <c r="A597" s="45" t="s">
        <v>1933</v>
      </c>
      <c r="C597" s="1" t="s">
        <v>5</v>
      </c>
      <c r="D597" s="44"/>
      <c r="F597" s="17">
        <v>0.37032613778160001</v>
      </c>
      <c r="G597" s="52"/>
      <c r="I597" s="45"/>
    </row>
    <row r="598" spans="1:9">
      <c r="A598" s="45" t="s">
        <v>2683</v>
      </c>
      <c r="C598" s="1" t="s">
        <v>22</v>
      </c>
      <c r="D598" s="44"/>
      <c r="F598" s="17">
        <v>188.32064199696603</v>
      </c>
      <c r="G598" s="52"/>
      <c r="I598" s="45"/>
    </row>
    <row r="599" spans="1:9">
      <c r="A599" s="45" t="s">
        <v>2684</v>
      </c>
      <c r="C599" s="1" t="s">
        <v>13</v>
      </c>
      <c r="D599" s="44"/>
      <c r="F599" s="17">
        <v>0.12990142618595998</v>
      </c>
      <c r="G599" s="52"/>
      <c r="I599" s="45"/>
    </row>
    <row r="600" spans="1:9">
      <c r="A600" s="45" t="s">
        <v>2685</v>
      </c>
      <c r="C600" s="1" t="s">
        <v>6</v>
      </c>
      <c r="D600" s="44"/>
      <c r="F600" s="17">
        <v>2.18930968034064</v>
      </c>
      <c r="G600" s="52"/>
      <c r="I600" s="45"/>
    </row>
    <row r="601" spans="1:9">
      <c r="A601" s="45" t="s">
        <v>2686</v>
      </c>
      <c r="C601" s="1" t="s">
        <v>9</v>
      </c>
      <c r="D601" s="44"/>
      <c r="F601" s="17">
        <v>186.15971977999999</v>
      </c>
      <c r="G601" s="52"/>
      <c r="I601" s="45"/>
    </row>
    <row r="602" spans="1:9">
      <c r="A602" s="45" t="s">
        <v>1529</v>
      </c>
      <c r="C602" s="1" t="s">
        <v>17</v>
      </c>
      <c r="D602" s="44"/>
      <c r="F602" s="17">
        <v>14.351542382445841</v>
      </c>
      <c r="G602" s="52"/>
      <c r="I602" s="45"/>
    </row>
    <row r="603" spans="1:9">
      <c r="A603" s="45" t="s">
        <v>2687</v>
      </c>
      <c r="C603" s="1" t="s">
        <v>13</v>
      </c>
      <c r="D603" s="44"/>
      <c r="F603" s="17">
        <v>0.57776468365044009</v>
      </c>
      <c r="G603" s="52"/>
      <c r="I603" s="45"/>
    </row>
    <row r="604" spans="1:9">
      <c r="A604" s="45" t="s">
        <v>1934</v>
      </c>
      <c r="C604" s="1" t="s">
        <v>5</v>
      </c>
      <c r="D604" s="44"/>
      <c r="F604" s="17">
        <v>7.69036698144E-2</v>
      </c>
      <c r="G604" s="52"/>
      <c r="I604" s="45"/>
    </row>
    <row r="605" spans="1:9">
      <c r="A605" s="45" t="s">
        <v>2688</v>
      </c>
      <c r="C605" s="1" t="s">
        <v>14</v>
      </c>
      <c r="D605" s="44"/>
      <c r="F605" s="17">
        <v>2.3791439712783595</v>
      </c>
      <c r="G605" s="52"/>
      <c r="I605" s="45"/>
    </row>
    <row r="606" spans="1:9">
      <c r="A606" s="45" t="s">
        <v>1786</v>
      </c>
      <c r="C606" s="1" t="s">
        <v>5</v>
      </c>
      <c r="D606" s="44"/>
      <c r="F606" s="17">
        <v>13.582475583533999</v>
      </c>
      <c r="G606" s="52"/>
      <c r="I606" s="45"/>
    </row>
    <row r="607" spans="1:9">
      <c r="A607" s="45" t="s">
        <v>2689</v>
      </c>
      <c r="C607" s="1" t="s">
        <v>5</v>
      </c>
      <c r="D607" s="44"/>
      <c r="F607" s="17">
        <v>4.3585991595432008</v>
      </c>
      <c r="G607" s="52"/>
      <c r="I607" s="45"/>
    </row>
    <row r="608" spans="1:9">
      <c r="A608" s="45" t="s">
        <v>2690</v>
      </c>
      <c r="C608" s="1" t="s">
        <v>9</v>
      </c>
      <c r="D608" s="44"/>
      <c r="F608" s="17">
        <v>78.678795559999998</v>
      </c>
      <c r="G608" s="52"/>
      <c r="I608" s="45"/>
    </row>
    <row r="609" spans="1:9">
      <c r="A609" s="45" t="s">
        <v>425</v>
      </c>
      <c r="C609" s="1" t="s">
        <v>4</v>
      </c>
      <c r="D609" s="44"/>
      <c r="F609" s="17">
        <v>1.1348745263855999</v>
      </c>
      <c r="G609" s="52"/>
      <c r="I609" s="45"/>
    </row>
    <row r="610" spans="1:9">
      <c r="A610" s="45" t="s">
        <v>2691</v>
      </c>
      <c r="C610" s="1" t="s">
        <v>10</v>
      </c>
      <c r="D610" s="44"/>
      <c r="F610" s="17">
        <v>1.3971889164776399</v>
      </c>
      <c r="G610" s="52"/>
      <c r="I610" s="45"/>
    </row>
    <row r="611" spans="1:9">
      <c r="A611" s="45" t="s">
        <v>2692</v>
      </c>
      <c r="C611" s="1" t="s">
        <v>15</v>
      </c>
      <c r="D611" s="44"/>
      <c r="F611" s="17">
        <v>580.82238360000008</v>
      </c>
      <c r="G611" s="52"/>
      <c r="I611" s="45"/>
    </row>
    <row r="612" spans="1:9">
      <c r="A612" s="45" t="s">
        <v>2693</v>
      </c>
      <c r="C612" s="1" t="s">
        <v>14</v>
      </c>
      <c r="D612" s="44"/>
      <c r="F612" s="17">
        <v>0.25106649024599997</v>
      </c>
      <c r="G612" s="52"/>
      <c r="I612" s="45"/>
    </row>
    <row r="613" spans="1:9">
      <c r="A613" s="45" t="s">
        <v>2694</v>
      </c>
      <c r="C613" s="1" t="s">
        <v>5</v>
      </c>
      <c r="D613" s="44"/>
      <c r="F613" s="17">
        <v>201.80683349434761</v>
      </c>
      <c r="G613" s="52"/>
      <c r="I613" s="45"/>
    </row>
    <row r="614" spans="1:9">
      <c r="A614" s="45" t="s">
        <v>1293</v>
      </c>
      <c r="C614" s="1" t="s">
        <v>19</v>
      </c>
      <c r="D614" s="44"/>
      <c r="F614" s="17">
        <v>186.13269484</v>
      </c>
      <c r="G614" s="52"/>
      <c r="I614" s="45"/>
    </row>
    <row r="615" spans="1:9">
      <c r="A615" s="45" t="s">
        <v>2695</v>
      </c>
      <c r="C615" s="1" t="s">
        <v>5</v>
      </c>
      <c r="D615" s="44"/>
      <c r="F615" s="17">
        <v>0.44731140133680003</v>
      </c>
      <c r="G615" s="52"/>
      <c r="I615" s="45"/>
    </row>
    <row r="616" spans="1:9">
      <c r="A616" s="45" t="s">
        <v>2696</v>
      </c>
      <c r="C616" s="1" t="s">
        <v>6</v>
      </c>
      <c r="D616" s="44"/>
      <c r="F616" s="17">
        <v>100.37177631</v>
      </c>
      <c r="G616" s="52"/>
      <c r="I616" s="45"/>
    </row>
    <row r="617" spans="1:9">
      <c r="A617" s="45" t="s">
        <v>2697</v>
      </c>
      <c r="C617" s="1" t="s">
        <v>13</v>
      </c>
      <c r="D617" s="44"/>
      <c r="F617" s="17">
        <v>108.07817444</v>
      </c>
      <c r="G617" s="52"/>
      <c r="I617" s="45"/>
    </row>
    <row r="618" spans="1:9">
      <c r="A618" s="45" t="s">
        <v>2698</v>
      </c>
      <c r="C618" s="1" t="s">
        <v>12</v>
      </c>
      <c r="D618" s="44"/>
      <c r="F618" s="17">
        <v>1.0336842311796002</v>
      </c>
      <c r="G618" s="52"/>
      <c r="I618" s="45"/>
    </row>
    <row r="619" spans="1:9">
      <c r="A619" s="45" t="s">
        <v>1935</v>
      </c>
      <c r="C619" s="1" t="s">
        <v>5</v>
      </c>
      <c r="D619" s="44"/>
      <c r="F619" s="17">
        <v>1.3389941487779999</v>
      </c>
      <c r="G619" s="52"/>
      <c r="I619" s="45"/>
    </row>
    <row r="620" spans="1:9">
      <c r="A620" s="45" t="s">
        <v>2380</v>
      </c>
      <c r="C620" s="1" t="s">
        <v>18</v>
      </c>
      <c r="D620" s="44"/>
      <c r="F620" s="17">
        <v>84.724185930000004</v>
      </c>
      <c r="G620" s="52"/>
      <c r="I620" s="45"/>
    </row>
    <row r="621" spans="1:9">
      <c r="A621" s="45" t="s">
        <v>2699</v>
      </c>
      <c r="C621" s="1" t="s">
        <v>21</v>
      </c>
      <c r="D621" s="44"/>
      <c r="F621" s="17">
        <v>10.768319643561481</v>
      </c>
      <c r="G621" s="52"/>
      <c r="I621" s="45"/>
    </row>
    <row r="622" spans="1:9">
      <c r="A622" s="45" t="s">
        <v>2700</v>
      </c>
      <c r="C622" s="1" t="s">
        <v>13</v>
      </c>
      <c r="D622" s="44"/>
      <c r="F622" s="17">
        <v>204.04764207683823</v>
      </c>
      <c r="G622" s="52"/>
      <c r="I622" s="45"/>
    </row>
    <row r="623" spans="1:9">
      <c r="A623" s="45" t="s">
        <v>2701</v>
      </c>
      <c r="C623" s="1" t="s">
        <v>12</v>
      </c>
      <c r="D623" s="44"/>
      <c r="F623" s="17">
        <v>238.30198697261073</v>
      </c>
      <c r="G623" s="52"/>
      <c r="I623" s="45"/>
    </row>
    <row r="624" spans="1:9">
      <c r="A624" s="45" t="s">
        <v>2702</v>
      </c>
      <c r="C624" s="1" t="s">
        <v>5</v>
      </c>
      <c r="D624" s="44"/>
      <c r="F624" s="17">
        <v>0.15048210048299998</v>
      </c>
      <c r="G624" s="52"/>
      <c r="I624" s="45"/>
    </row>
    <row r="625" spans="1:9">
      <c r="A625" s="45" t="s">
        <v>1936</v>
      </c>
      <c r="C625" s="1" t="s">
        <v>5</v>
      </c>
      <c r="D625" s="44"/>
      <c r="F625" s="17">
        <v>0.32244728373000003</v>
      </c>
      <c r="G625" s="52"/>
      <c r="I625" s="45"/>
    </row>
    <row r="626" spans="1:9">
      <c r="A626" s="45" t="s">
        <v>2703</v>
      </c>
      <c r="C626" s="1" t="s">
        <v>5</v>
      </c>
      <c r="D626" s="44"/>
      <c r="F626" s="17">
        <v>9.0320636940534005</v>
      </c>
      <c r="G626" s="52"/>
      <c r="I626" s="45"/>
    </row>
    <row r="627" spans="1:9">
      <c r="A627" s="45" t="s">
        <v>2704</v>
      </c>
      <c r="C627" s="1" t="s">
        <v>12</v>
      </c>
      <c r="D627" s="44"/>
      <c r="F627" s="17">
        <v>192.43556030208282</v>
      </c>
      <c r="G627" s="52"/>
      <c r="I627" s="45"/>
    </row>
    <row r="628" spans="1:9">
      <c r="A628" s="45" t="s">
        <v>1887</v>
      </c>
      <c r="C628" s="1" t="s">
        <v>5</v>
      </c>
      <c r="D628" s="44"/>
      <c r="F628" s="17">
        <v>0.47676634948800006</v>
      </c>
      <c r="G628" s="52"/>
      <c r="I628" s="45"/>
    </row>
    <row r="629" spans="1:9">
      <c r="A629" s="45" t="s">
        <v>1937</v>
      </c>
      <c r="C629" s="1" t="s">
        <v>5</v>
      </c>
      <c r="D629" s="44"/>
      <c r="F629" s="17">
        <v>1.2479556055823999</v>
      </c>
      <c r="G629" s="52"/>
      <c r="I629" s="45"/>
    </row>
    <row r="630" spans="1:9">
      <c r="A630" s="45" t="s">
        <v>2381</v>
      </c>
      <c r="C630" s="1" t="s">
        <v>5</v>
      </c>
      <c r="D630" s="44"/>
      <c r="F630" s="17">
        <v>8.919777761551801</v>
      </c>
      <c r="G630" s="52"/>
      <c r="I630" s="45"/>
    </row>
    <row r="631" spans="1:9">
      <c r="A631" s="45" t="s">
        <v>1938</v>
      </c>
      <c r="C631" s="1" t="s">
        <v>5</v>
      </c>
      <c r="D631" s="44"/>
      <c r="F631" s="17">
        <v>0.66973875008040007</v>
      </c>
      <c r="G631" s="52"/>
      <c r="I631" s="45"/>
    </row>
    <row r="632" spans="1:9">
      <c r="A632" s="45" t="s">
        <v>1939</v>
      </c>
      <c r="C632" s="1" t="s">
        <v>5</v>
      </c>
      <c r="D632" s="44"/>
      <c r="F632" s="17">
        <v>28.036640832829196</v>
      </c>
      <c r="G632" s="52"/>
      <c r="I632" s="45"/>
    </row>
    <row r="633" spans="1:9">
      <c r="A633" s="45" t="s">
        <v>2705</v>
      </c>
      <c r="C633" s="1" t="s">
        <v>20</v>
      </c>
      <c r="D633" s="44"/>
      <c r="F633" s="17">
        <v>42.401155763589479</v>
      </c>
      <c r="G633" s="52"/>
      <c r="I633" s="45"/>
    </row>
    <row r="634" spans="1:9">
      <c r="A634" s="45" t="s">
        <v>1940</v>
      </c>
      <c r="C634" s="1" t="s">
        <v>5</v>
      </c>
      <c r="D634" s="44"/>
      <c r="F634" s="17">
        <v>0.36591393009599998</v>
      </c>
      <c r="G634" s="52"/>
      <c r="I634" s="45"/>
    </row>
    <row r="635" spans="1:9">
      <c r="A635" s="45" t="s">
        <v>2706</v>
      </c>
      <c r="C635" s="1" t="s">
        <v>5</v>
      </c>
      <c r="D635" s="44"/>
      <c r="F635" s="17">
        <v>188.77444186000002</v>
      </c>
      <c r="G635" s="52"/>
      <c r="I635" s="45"/>
    </row>
    <row r="636" spans="1:9">
      <c r="A636" s="45" t="s">
        <v>1941</v>
      </c>
      <c r="C636" s="1" t="s">
        <v>5</v>
      </c>
      <c r="D636" s="44"/>
      <c r="F636" s="17">
        <v>0.11868607230480001</v>
      </c>
      <c r="G636" s="52"/>
      <c r="I636" s="45"/>
    </row>
    <row r="637" spans="1:9">
      <c r="A637" s="45" t="s">
        <v>2707</v>
      </c>
      <c r="C637" s="1" t="s">
        <v>9</v>
      </c>
      <c r="D637" s="44"/>
      <c r="F637" s="17">
        <v>7.7328541890943194</v>
      </c>
      <c r="G637" s="52"/>
      <c r="I637" s="45"/>
    </row>
    <row r="638" spans="1:9">
      <c r="A638" s="45" t="s">
        <v>2708</v>
      </c>
      <c r="C638" s="1" t="s">
        <v>14</v>
      </c>
      <c r="D638" s="44"/>
      <c r="F638" s="17">
        <v>176.32336277000002</v>
      </c>
      <c r="G638" s="52"/>
      <c r="I638" s="45"/>
    </row>
    <row r="639" spans="1:9">
      <c r="A639" s="45" t="s">
        <v>2709</v>
      </c>
      <c r="C639" s="1" t="s">
        <v>9</v>
      </c>
      <c r="D639" s="44"/>
      <c r="F639" s="17">
        <v>0.65622255077808</v>
      </c>
      <c r="G639" s="52"/>
      <c r="I639" s="45"/>
    </row>
    <row r="640" spans="1:9">
      <c r="A640" s="45" t="s">
        <v>1942</v>
      </c>
      <c r="C640" s="1" t="s">
        <v>5</v>
      </c>
      <c r="D640" s="44"/>
      <c r="F640" s="17">
        <v>0.16991896521599997</v>
      </c>
      <c r="G640" s="52"/>
      <c r="I640" s="45"/>
    </row>
    <row r="641" spans="1:9">
      <c r="A641" s="45" t="s">
        <v>1943</v>
      </c>
      <c r="C641" s="1" t="s">
        <v>5</v>
      </c>
      <c r="D641" s="44"/>
      <c r="F641" s="17">
        <v>2.5904706419592003</v>
      </c>
      <c r="G641" s="52"/>
      <c r="I641" s="45"/>
    </row>
    <row r="642" spans="1:9">
      <c r="A642" s="45" t="s">
        <v>2710</v>
      </c>
      <c r="C642" s="1" t="s">
        <v>9</v>
      </c>
      <c r="D642" s="44"/>
      <c r="F642" s="17">
        <v>1.1086534820789999</v>
      </c>
      <c r="G642" s="52"/>
      <c r="I642" s="45"/>
    </row>
    <row r="643" spans="1:9">
      <c r="A643" s="45" t="s">
        <v>744</v>
      </c>
      <c r="C643" s="1" t="s">
        <v>5</v>
      </c>
      <c r="D643" s="44"/>
      <c r="F643" s="17">
        <v>227.72974126006562</v>
      </c>
      <c r="G643" s="52"/>
      <c r="I643" s="45"/>
    </row>
    <row r="644" spans="1:9">
      <c r="A644" s="45" t="s">
        <v>1945</v>
      </c>
      <c r="C644" s="1" t="s">
        <v>5</v>
      </c>
      <c r="D644" s="44"/>
      <c r="F644" s="17">
        <v>8.1926065306799994E-2</v>
      </c>
      <c r="G644" s="52"/>
      <c r="I644" s="45"/>
    </row>
    <row r="645" spans="1:9">
      <c r="A645" s="45" t="s">
        <v>2711</v>
      </c>
      <c r="C645" s="1" t="s">
        <v>14</v>
      </c>
      <c r="D645" s="44"/>
      <c r="F645" s="17">
        <v>11.21392992654792</v>
      </c>
      <c r="G645" s="52"/>
      <c r="I645" s="45"/>
    </row>
    <row r="646" spans="1:9">
      <c r="A646" s="45" t="s">
        <v>1294</v>
      </c>
      <c r="C646" s="1" t="s">
        <v>18</v>
      </c>
      <c r="D646" s="44"/>
      <c r="F646" s="17">
        <v>210.9085481365311</v>
      </c>
      <c r="G646" s="52"/>
      <c r="I646" s="45"/>
    </row>
    <row r="647" spans="1:9">
      <c r="A647" s="45" t="s">
        <v>1944</v>
      </c>
      <c r="C647" s="1" t="s">
        <v>5</v>
      </c>
      <c r="D647" s="44"/>
      <c r="F647" s="17">
        <v>0.26745565223520001</v>
      </c>
      <c r="G647" s="52"/>
      <c r="I647" s="45"/>
    </row>
    <row r="648" spans="1:9">
      <c r="A648" s="45" t="s">
        <v>2712</v>
      </c>
      <c r="C648" s="1" t="s">
        <v>10</v>
      </c>
      <c r="D648" s="44"/>
      <c r="F648" s="17">
        <v>3.7610636390870393</v>
      </c>
      <c r="G648" s="52"/>
      <c r="I648" s="45"/>
    </row>
    <row r="649" spans="1:9">
      <c r="A649" s="45" t="s">
        <v>815</v>
      </c>
      <c r="C649" s="1" t="s">
        <v>5</v>
      </c>
      <c r="D649" s="44"/>
      <c r="F649" s="17">
        <v>205.95792544828799</v>
      </c>
      <c r="G649" s="52"/>
      <c r="I649" s="45"/>
    </row>
    <row r="650" spans="1:9">
      <c r="A650" s="45" t="s">
        <v>1245</v>
      </c>
      <c r="C650" s="1" t="s">
        <v>5</v>
      </c>
      <c r="D650" s="44"/>
      <c r="F650" s="17">
        <v>186.44597355000002</v>
      </c>
      <c r="G650" s="52"/>
      <c r="I650" s="45"/>
    </row>
    <row r="651" spans="1:9">
      <c r="A651" s="45" t="s">
        <v>2713</v>
      </c>
      <c r="C651" s="1" t="s">
        <v>9</v>
      </c>
      <c r="D651" s="44"/>
      <c r="F651" s="17">
        <v>0.21013708885884</v>
      </c>
      <c r="G651" s="52"/>
      <c r="I651" s="45"/>
    </row>
    <row r="652" spans="1:9">
      <c r="A652" s="45" t="s">
        <v>1947</v>
      </c>
      <c r="C652" s="1" t="s">
        <v>5</v>
      </c>
      <c r="D652" s="44"/>
      <c r="F652" s="17">
        <v>16.314332944852801</v>
      </c>
      <c r="G652" s="52"/>
      <c r="I652" s="45"/>
    </row>
    <row r="653" spans="1:9">
      <c r="A653" s="45" t="s">
        <v>2714</v>
      </c>
      <c r="C653" s="1" t="s">
        <v>5</v>
      </c>
      <c r="D653" s="44"/>
      <c r="F653" s="17">
        <v>185.83309211000002</v>
      </c>
      <c r="G653" s="52"/>
      <c r="I653" s="45"/>
    </row>
    <row r="654" spans="1:9">
      <c r="A654" s="45" t="s">
        <v>1948</v>
      </c>
      <c r="C654" s="1" t="s">
        <v>5</v>
      </c>
      <c r="D654" s="44"/>
      <c r="F654" s="17">
        <v>1.1095341779808001</v>
      </c>
      <c r="G654" s="52"/>
      <c r="I654" s="45"/>
    </row>
    <row r="655" spans="1:9">
      <c r="A655" s="45" t="s">
        <v>1949</v>
      </c>
      <c r="C655" s="1" t="s">
        <v>5</v>
      </c>
      <c r="D655" s="44"/>
      <c r="F655" s="17">
        <v>1.1076405232464002</v>
      </c>
      <c r="G655" s="52"/>
      <c r="I655" s="45"/>
    </row>
    <row r="656" spans="1:9">
      <c r="A656" s="45" t="s">
        <v>1530</v>
      </c>
      <c r="C656" s="1" t="s">
        <v>17</v>
      </c>
      <c r="D656" s="44"/>
      <c r="F656" s="17">
        <v>8.6019442835040011E-2</v>
      </c>
      <c r="G656" s="52"/>
      <c r="I656" s="45"/>
    </row>
    <row r="657" spans="1:9">
      <c r="A657" s="45" t="s">
        <v>1946</v>
      </c>
      <c r="C657" s="1" t="s">
        <v>5</v>
      </c>
      <c r="D657" s="44"/>
      <c r="F657" s="17">
        <v>0.47019471899399995</v>
      </c>
      <c r="G657" s="52"/>
      <c r="I657" s="45"/>
    </row>
    <row r="658" spans="1:9">
      <c r="A658" s="45" t="s">
        <v>1954</v>
      </c>
      <c r="C658" s="1" t="s">
        <v>5</v>
      </c>
      <c r="D658" s="44"/>
      <c r="F658" s="17">
        <v>9.4362213230999998</v>
      </c>
      <c r="G658" s="52"/>
      <c r="I658" s="45"/>
    </row>
    <row r="659" spans="1:9">
      <c r="A659" s="45" t="s">
        <v>2715</v>
      </c>
      <c r="C659" s="1" t="s">
        <v>5</v>
      </c>
      <c r="D659" s="44"/>
      <c r="F659" s="17">
        <v>15.068512637006398</v>
      </c>
      <c r="G659" s="52"/>
      <c r="I659" s="45"/>
    </row>
    <row r="660" spans="1:9">
      <c r="A660" s="45" t="s">
        <v>817</v>
      </c>
      <c r="C660" s="1" t="s">
        <v>19</v>
      </c>
      <c r="D660" s="44"/>
      <c r="F660" s="17">
        <v>189.19828853999999</v>
      </c>
      <c r="G660" s="52"/>
      <c r="I660" s="45"/>
    </row>
    <row r="661" spans="1:9">
      <c r="A661" s="45" t="s">
        <v>1691</v>
      </c>
      <c r="C661" s="1" t="s">
        <v>17</v>
      </c>
      <c r="D661" s="44"/>
      <c r="F661" s="17">
        <v>33.650618601600002</v>
      </c>
      <c r="G661" s="52"/>
      <c r="I661" s="45"/>
    </row>
    <row r="662" spans="1:9">
      <c r="A662" s="45" t="s">
        <v>40</v>
      </c>
      <c r="C662" s="1" t="s">
        <v>5</v>
      </c>
      <c r="D662" s="44"/>
      <c r="F662" s="17">
        <v>193.24681185</v>
      </c>
      <c r="G662" s="52"/>
      <c r="I662" s="45"/>
    </row>
    <row r="663" spans="1:9">
      <c r="A663" s="45" t="s">
        <v>1951</v>
      </c>
      <c r="C663" s="1" t="s">
        <v>5</v>
      </c>
      <c r="D663" s="44"/>
      <c r="F663" s="17">
        <v>0.4173995151612</v>
      </c>
      <c r="G663" s="52"/>
      <c r="I663" s="45"/>
    </row>
    <row r="664" spans="1:9">
      <c r="A664" s="45" t="s">
        <v>1952</v>
      </c>
      <c r="C664" s="1" t="s">
        <v>5</v>
      </c>
      <c r="D664" s="44"/>
      <c r="F664" s="17">
        <v>0.15731279764199999</v>
      </c>
      <c r="G664" s="52"/>
      <c r="I664" s="45"/>
    </row>
    <row r="665" spans="1:9">
      <c r="A665" s="45" t="s">
        <v>2716</v>
      </c>
      <c r="C665" s="1" t="s">
        <v>5</v>
      </c>
      <c r="D665" s="44"/>
      <c r="F665" s="17">
        <v>0.19140950125440001</v>
      </c>
      <c r="G665" s="52"/>
      <c r="I665" s="45"/>
    </row>
    <row r="666" spans="1:9">
      <c r="A666" s="45" t="s">
        <v>2717</v>
      </c>
      <c r="C666" s="1" t="s">
        <v>17</v>
      </c>
      <c r="D666" s="44"/>
      <c r="F666" s="17">
        <v>1.0229392835204401</v>
      </c>
      <c r="G666" s="52"/>
      <c r="I666" s="45"/>
    </row>
    <row r="667" spans="1:9">
      <c r="A667" s="45" t="s">
        <v>1953</v>
      </c>
      <c r="C667" s="1" t="s">
        <v>5</v>
      </c>
      <c r="D667" s="44"/>
      <c r="F667" s="17">
        <v>0.86515700150879993</v>
      </c>
      <c r="G667" s="52"/>
      <c r="I667" s="45"/>
    </row>
    <row r="668" spans="1:9">
      <c r="A668" s="45" t="s">
        <v>2718</v>
      </c>
      <c r="C668" s="1" t="s">
        <v>5</v>
      </c>
      <c r="D668" s="44"/>
      <c r="F668" s="17">
        <v>1.425014742294</v>
      </c>
      <c r="G668" s="52"/>
      <c r="I668" s="45"/>
    </row>
    <row r="669" spans="1:9">
      <c r="A669" s="45" t="s">
        <v>1956</v>
      </c>
      <c r="C669" s="1" t="s">
        <v>5</v>
      </c>
      <c r="D669" s="44"/>
      <c r="F669" s="17">
        <v>21.057223913153997</v>
      </c>
      <c r="G669" s="52"/>
      <c r="I669" s="45"/>
    </row>
    <row r="670" spans="1:9">
      <c r="A670" s="45" t="s">
        <v>1955</v>
      </c>
      <c r="C670" s="1" t="s">
        <v>5</v>
      </c>
      <c r="D670" s="44"/>
      <c r="F670" s="17">
        <v>8.4307208645087997</v>
      </c>
      <c r="G670" s="52"/>
      <c r="I670" s="45"/>
    </row>
    <row r="671" spans="1:9">
      <c r="A671" s="45" t="s">
        <v>2719</v>
      </c>
      <c r="C671" s="1" t="s">
        <v>10</v>
      </c>
      <c r="D671" s="44"/>
      <c r="F671" s="17">
        <v>0.37322739022139995</v>
      </c>
      <c r="G671" s="52"/>
      <c r="I671" s="45"/>
    </row>
    <row r="672" spans="1:9">
      <c r="A672" s="45" t="s">
        <v>1957</v>
      </c>
      <c r="C672" s="1" t="s">
        <v>5</v>
      </c>
      <c r="D672" s="44"/>
      <c r="F672" s="17">
        <v>0.98628049068120005</v>
      </c>
      <c r="G672" s="52"/>
      <c r="I672" s="45"/>
    </row>
    <row r="673" spans="1:9">
      <c r="A673" s="45" t="s">
        <v>1501</v>
      </c>
      <c r="C673" s="1" t="s">
        <v>4</v>
      </c>
      <c r="D673" s="44"/>
      <c r="F673" s="17">
        <v>1.4349696036389998</v>
      </c>
      <c r="G673" s="52"/>
      <c r="I673" s="45"/>
    </row>
    <row r="674" spans="1:9">
      <c r="A674" s="45" t="s">
        <v>2720</v>
      </c>
      <c r="C674" s="1" t="s">
        <v>5</v>
      </c>
      <c r="D674" s="44"/>
      <c r="F674" s="17">
        <v>1.0761864630660001</v>
      </c>
      <c r="G674" s="52"/>
      <c r="I674" s="45"/>
    </row>
    <row r="675" spans="1:9">
      <c r="A675" s="45" t="s">
        <v>1958</v>
      </c>
      <c r="C675" s="1" t="s">
        <v>5</v>
      </c>
      <c r="D675" s="44"/>
      <c r="F675" s="17">
        <v>0.421627156236</v>
      </c>
      <c r="G675" s="52"/>
      <c r="I675" s="45"/>
    </row>
    <row r="676" spans="1:9">
      <c r="A676" s="45" t="s">
        <v>1959</v>
      </c>
      <c r="C676" s="1" t="s">
        <v>5</v>
      </c>
      <c r="D676" s="44"/>
      <c r="F676" s="17">
        <v>1.3652672679360001</v>
      </c>
      <c r="G676" s="52"/>
      <c r="I676" s="45"/>
    </row>
    <row r="677" spans="1:9">
      <c r="A677" s="45" t="s">
        <v>1960</v>
      </c>
      <c r="C677" s="1" t="s">
        <v>5</v>
      </c>
      <c r="D677" s="44"/>
      <c r="F677" s="17">
        <v>0.94800956112720003</v>
      </c>
      <c r="G677" s="52"/>
      <c r="I677" s="45"/>
    </row>
    <row r="678" spans="1:9">
      <c r="A678" s="45" t="s">
        <v>2382</v>
      </c>
      <c r="C678" s="1" t="s">
        <v>5</v>
      </c>
      <c r="D678" s="44"/>
      <c r="F678" s="17">
        <v>7.0423636139999995E-2</v>
      </c>
      <c r="G678" s="52"/>
      <c r="I678" s="45"/>
    </row>
    <row r="679" spans="1:9">
      <c r="A679" s="45" t="s">
        <v>1961</v>
      </c>
      <c r="C679" s="1" t="s">
        <v>5</v>
      </c>
      <c r="D679" s="44"/>
      <c r="F679" s="17">
        <v>10.6590485409408</v>
      </c>
      <c r="G679" s="52"/>
      <c r="I679" s="45"/>
    </row>
    <row r="680" spans="1:9">
      <c r="A680" s="45" t="s">
        <v>1439</v>
      </c>
      <c r="C680" s="1" t="s">
        <v>5</v>
      </c>
      <c r="D680" s="44"/>
      <c r="F680" s="17">
        <v>133.5573567838712</v>
      </c>
      <c r="G680" s="52"/>
      <c r="I680" s="45"/>
    </row>
    <row r="681" spans="1:9">
      <c r="A681" s="45" t="s">
        <v>1436</v>
      </c>
      <c r="C681" s="1" t="s">
        <v>5</v>
      </c>
      <c r="D681" s="44"/>
      <c r="F681" s="17">
        <v>144.31365984000001</v>
      </c>
      <c r="G681" s="52"/>
      <c r="I681" s="45"/>
    </row>
    <row r="682" spans="1:9">
      <c r="A682" s="45" t="s">
        <v>1962</v>
      </c>
      <c r="C682" s="1" t="s">
        <v>5</v>
      </c>
      <c r="D682" s="44"/>
      <c r="F682" s="17">
        <v>0.59955603776639999</v>
      </c>
      <c r="G682" s="52"/>
      <c r="I682" s="45"/>
    </row>
    <row r="683" spans="1:9">
      <c r="A683" s="45" t="s">
        <v>1963</v>
      </c>
      <c r="C683" s="1" t="s">
        <v>5</v>
      </c>
      <c r="D683" s="44"/>
      <c r="F683" s="17">
        <v>0.51712700719680005</v>
      </c>
      <c r="G683" s="52"/>
      <c r="I683" s="45"/>
    </row>
    <row r="684" spans="1:9">
      <c r="A684" s="45" t="s">
        <v>2721</v>
      </c>
      <c r="C684" s="1" t="s">
        <v>21</v>
      </c>
      <c r="D684" s="44"/>
      <c r="F684" s="17">
        <v>0.78873333564168002</v>
      </c>
      <c r="G684" s="52"/>
      <c r="I684" s="45"/>
    </row>
    <row r="685" spans="1:9">
      <c r="A685" s="45" t="s">
        <v>1964</v>
      </c>
      <c r="C685" s="1" t="s">
        <v>5</v>
      </c>
      <c r="D685" s="44"/>
      <c r="F685" s="17">
        <v>22.920143632214401</v>
      </c>
      <c r="G685" s="52"/>
      <c r="I685" s="45"/>
    </row>
    <row r="686" spans="1:9">
      <c r="A686" s="45" t="s">
        <v>1965</v>
      </c>
      <c r="C686" s="1" t="s">
        <v>5</v>
      </c>
      <c r="D686" s="44"/>
      <c r="F686" s="17">
        <v>0.63094282233839993</v>
      </c>
      <c r="G686" s="52"/>
      <c r="I686" s="45"/>
    </row>
    <row r="687" spans="1:9">
      <c r="A687" s="45" t="s">
        <v>2722</v>
      </c>
      <c r="C687" s="1" t="s">
        <v>10</v>
      </c>
      <c r="D687" s="44"/>
      <c r="F687" s="17">
        <v>1.7262553616708398</v>
      </c>
      <c r="G687" s="52"/>
      <c r="I687" s="45"/>
    </row>
    <row r="688" spans="1:9">
      <c r="A688" s="45" t="s">
        <v>1966</v>
      </c>
      <c r="C688" s="1" t="s">
        <v>5</v>
      </c>
      <c r="D688" s="44"/>
      <c r="F688" s="17">
        <v>2.8759471348607994</v>
      </c>
      <c r="G688" s="52"/>
      <c r="I688" s="45"/>
    </row>
    <row r="689" spans="1:9">
      <c r="A689" s="45" t="s">
        <v>1968</v>
      </c>
      <c r="C689" s="1" t="s">
        <v>5</v>
      </c>
      <c r="D689" s="44"/>
      <c r="F689" s="17">
        <v>6.996709039320001E-2</v>
      </c>
      <c r="G689" s="52"/>
      <c r="I689" s="45"/>
    </row>
    <row r="690" spans="1:9">
      <c r="A690" s="45" t="s">
        <v>1967</v>
      </c>
      <c r="C690" s="1" t="s">
        <v>5</v>
      </c>
      <c r="D690" s="44"/>
      <c r="F690" s="17">
        <v>6.6706798034448003</v>
      </c>
      <c r="G690" s="52"/>
      <c r="I690" s="45"/>
    </row>
    <row r="691" spans="1:9">
      <c r="A691" s="45" t="s">
        <v>2723</v>
      </c>
      <c r="C691" s="1" t="s">
        <v>5</v>
      </c>
      <c r="D691" s="44"/>
      <c r="F691" s="17">
        <v>1.3026629011967998</v>
      </c>
      <c r="G691" s="52"/>
      <c r="I691" s="45"/>
    </row>
    <row r="692" spans="1:9">
      <c r="A692" s="45" t="s">
        <v>1950</v>
      </c>
      <c r="C692" s="1" t="s">
        <v>5</v>
      </c>
      <c r="D692" s="44"/>
      <c r="F692" s="17">
        <v>0.1183330224648</v>
      </c>
      <c r="G692" s="52"/>
      <c r="I692" s="45"/>
    </row>
    <row r="693" spans="1:9">
      <c r="A693" s="45" t="s">
        <v>2724</v>
      </c>
      <c r="C693" s="1" t="s">
        <v>5</v>
      </c>
      <c r="D693" s="44"/>
      <c r="F693" s="17">
        <v>9.5600436167808009</v>
      </c>
      <c r="G693" s="52"/>
      <c r="I693" s="45"/>
    </row>
    <row r="694" spans="1:9">
      <c r="A694" s="45" t="s">
        <v>2725</v>
      </c>
      <c r="C694" s="1" t="s">
        <v>5</v>
      </c>
      <c r="D694" s="44"/>
      <c r="F694" s="17">
        <v>36.206906892670801</v>
      </c>
      <c r="G694" s="52"/>
      <c r="I694" s="45"/>
    </row>
    <row r="695" spans="1:9">
      <c r="A695" s="45" t="s">
        <v>820</v>
      </c>
      <c r="C695" s="1" t="s">
        <v>341</v>
      </c>
      <c r="D695" s="44"/>
      <c r="F695" s="17">
        <v>53.490808139999999</v>
      </c>
      <c r="G695" s="52"/>
      <c r="I695" s="45"/>
    </row>
    <row r="696" spans="1:9">
      <c r="A696" s="45" t="s">
        <v>2726</v>
      </c>
      <c r="C696" s="1" t="s">
        <v>81</v>
      </c>
      <c r="D696" s="44"/>
      <c r="F696" s="17">
        <v>62.756842520000006</v>
      </c>
      <c r="G696" s="52"/>
      <c r="I696" s="45"/>
    </row>
    <row r="697" spans="1:9">
      <c r="A697" s="45" t="s">
        <v>1271</v>
      </c>
      <c r="C697" s="1" t="s">
        <v>17</v>
      </c>
      <c r="D697" s="44"/>
      <c r="F697" s="17">
        <v>234.80174865999999</v>
      </c>
      <c r="G697" s="52"/>
      <c r="I697" s="45"/>
    </row>
    <row r="698" spans="1:9">
      <c r="A698" s="45" t="s">
        <v>1969</v>
      </c>
      <c r="C698" s="1" t="s">
        <v>5</v>
      </c>
      <c r="D698" s="44"/>
      <c r="F698" s="17">
        <v>25.437873846527996</v>
      </c>
      <c r="G698" s="52"/>
      <c r="I698" s="45"/>
    </row>
    <row r="699" spans="1:9">
      <c r="A699" s="45" t="s">
        <v>1970</v>
      </c>
      <c r="C699" s="1" t="s">
        <v>5</v>
      </c>
      <c r="D699" s="44"/>
      <c r="F699" s="17">
        <v>0.72018532254239997</v>
      </c>
      <c r="G699" s="52"/>
      <c r="I699" s="45"/>
    </row>
    <row r="700" spans="1:9">
      <c r="A700" s="45" t="s">
        <v>2727</v>
      </c>
      <c r="C700" s="1" t="s">
        <v>5</v>
      </c>
      <c r="D700" s="44"/>
      <c r="F700" s="17">
        <v>0.61362840824999998</v>
      </c>
      <c r="G700" s="52"/>
      <c r="I700" s="45"/>
    </row>
    <row r="701" spans="1:9">
      <c r="A701" s="45" t="s">
        <v>821</v>
      </c>
      <c r="C701" s="1" t="s">
        <v>18</v>
      </c>
      <c r="D701" s="44"/>
      <c r="F701" s="17">
        <v>193.43688994021025</v>
      </c>
      <c r="G701" s="52"/>
      <c r="I701" s="45"/>
    </row>
    <row r="702" spans="1:9">
      <c r="A702" s="45" t="s">
        <v>748</v>
      </c>
      <c r="C702" s="1" t="s">
        <v>5</v>
      </c>
      <c r="D702" s="44"/>
      <c r="F702" s="17">
        <v>45.136444488220803</v>
      </c>
      <c r="G702" s="52"/>
      <c r="I702" s="45"/>
    </row>
    <row r="703" spans="1:9">
      <c r="A703" s="45" t="s">
        <v>1971</v>
      </c>
      <c r="C703" s="1" t="s">
        <v>5</v>
      </c>
      <c r="D703" s="44"/>
      <c r="F703" s="17">
        <v>0.29104428501719998</v>
      </c>
      <c r="G703" s="52"/>
      <c r="I703" s="45"/>
    </row>
    <row r="704" spans="1:9">
      <c r="A704" s="45" t="s">
        <v>1972</v>
      </c>
      <c r="C704" s="1" t="s">
        <v>5</v>
      </c>
      <c r="D704" s="44"/>
      <c r="F704" s="17">
        <v>0.66968245824479999</v>
      </c>
      <c r="G704" s="52"/>
      <c r="I704" s="45"/>
    </row>
    <row r="705" spans="1:9">
      <c r="A705" s="45" t="s">
        <v>1973</v>
      </c>
      <c r="C705" s="1" t="s">
        <v>5</v>
      </c>
      <c r="D705" s="44"/>
      <c r="F705" s="17">
        <v>0.1132349827752</v>
      </c>
      <c r="G705" s="52"/>
      <c r="I705" s="45"/>
    </row>
    <row r="706" spans="1:9">
      <c r="A706" s="45" t="s">
        <v>2728</v>
      </c>
      <c r="C706" s="1" t="s">
        <v>17</v>
      </c>
      <c r="D706" s="44"/>
      <c r="F706" s="17">
        <v>0.26101548050292001</v>
      </c>
      <c r="G706" s="52"/>
      <c r="I706" s="45"/>
    </row>
    <row r="707" spans="1:9">
      <c r="A707" s="45" t="s">
        <v>1974</v>
      </c>
      <c r="C707" s="1" t="s">
        <v>5</v>
      </c>
      <c r="D707" s="44"/>
      <c r="F707" s="17">
        <v>0.29315323477440003</v>
      </c>
      <c r="G707" s="52"/>
      <c r="I707" s="45"/>
    </row>
    <row r="708" spans="1:9">
      <c r="A708" s="45" t="s">
        <v>1975</v>
      </c>
      <c r="C708" s="1" t="s">
        <v>5</v>
      </c>
      <c r="D708" s="44"/>
      <c r="F708" s="17">
        <v>0.13307762599560002</v>
      </c>
      <c r="G708" s="52"/>
      <c r="I708" s="45"/>
    </row>
    <row r="709" spans="1:9">
      <c r="A709" s="45" t="s">
        <v>1976</v>
      </c>
      <c r="C709" s="1" t="s">
        <v>5</v>
      </c>
      <c r="D709" s="44"/>
      <c r="F709" s="17">
        <v>10.819301263056001</v>
      </c>
      <c r="G709" s="52"/>
      <c r="I709" s="45"/>
    </row>
    <row r="710" spans="1:9">
      <c r="A710" s="45" t="s">
        <v>1977</v>
      </c>
      <c r="C710" s="1" t="s">
        <v>5</v>
      </c>
      <c r="D710" s="44"/>
      <c r="F710" s="17">
        <v>1.2091465365408001</v>
      </c>
      <c r="G710" s="52"/>
      <c r="I710" s="45"/>
    </row>
    <row r="711" spans="1:9">
      <c r="A711" s="45" t="s">
        <v>2729</v>
      </c>
      <c r="C711" s="1" t="s">
        <v>10</v>
      </c>
      <c r="D711" s="44"/>
      <c r="F711" s="17">
        <v>1.13368222477224</v>
      </c>
      <c r="G711" s="52"/>
      <c r="I711" s="45"/>
    </row>
    <row r="712" spans="1:9">
      <c r="A712" s="45" t="s">
        <v>1978</v>
      </c>
      <c r="C712" s="1" t="s">
        <v>5</v>
      </c>
      <c r="D712" s="44"/>
      <c r="F712" s="17">
        <v>0.23542801682400002</v>
      </c>
      <c r="G712" s="52"/>
      <c r="I712" s="45"/>
    </row>
    <row r="713" spans="1:9">
      <c r="A713" s="45" t="s">
        <v>2730</v>
      </c>
      <c r="C713" s="1" t="s">
        <v>8</v>
      </c>
      <c r="D713" s="44"/>
      <c r="F713" s="17">
        <v>0.11194229078604</v>
      </c>
      <c r="G713" s="52"/>
      <c r="I713" s="45"/>
    </row>
    <row r="714" spans="1:9">
      <c r="A714" s="45" t="s">
        <v>2383</v>
      </c>
      <c r="C714" s="1" t="s">
        <v>17</v>
      </c>
      <c r="D714" s="44"/>
      <c r="F714" s="17">
        <v>0.97985714112</v>
      </c>
      <c r="G714" s="52"/>
      <c r="I714" s="45"/>
    </row>
    <row r="715" spans="1:9">
      <c r="A715" s="45" t="s">
        <v>1694</v>
      </c>
      <c r="C715" s="1" t="s">
        <v>17</v>
      </c>
      <c r="D715" s="44"/>
      <c r="F715" s="17">
        <v>0.34170396228539995</v>
      </c>
      <c r="G715" s="52"/>
      <c r="I715" s="45"/>
    </row>
    <row r="716" spans="1:9">
      <c r="A716" s="45" t="s">
        <v>1295</v>
      </c>
      <c r="C716" s="1" t="s">
        <v>341</v>
      </c>
      <c r="D716" s="44"/>
      <c r="F716" s="17">
        <v>54.251343850000005</v>
      </c>
      <c r="G716" s="52"/>
      <c r="I716" s="45"/>
    </row>
    <row r="717" spans="1:9">
      <c r="A717" s="45" t="s">
        <v>1693</v>
      </c>
      <c r="C717" s="1" t="s">
        <v>17</v>
      </c>
      <c r="D717" s="44"/>
      <c r="F717" s="17">
        <v>6.6007002778516792</v>
      </c>
      <c r="G717" s="52"/>
      <c r="I717" s="45"/>
    </row>
    <row r="718" spans="1:9">
      <c r="A718" s="45" t="s">
        <v>1296</v>
      </c>
      <c r="C718" s="1" t="s">
        <v>17</v>
      </c>
      <c r="D718" s="44"/>
      <c r="F718" s="17">
        <v>238.32558636569124</v>
      </c>
      <c r="G718" s="52"/>
      <c r="I718" s="45"/>
    </row>
    <row r="719" spans="1:9">
      <c r="A719" s="45" t="s">
        <v>1692</v>
      </c>
      <c r="C719" s="1" t="s">
        <v>17</v>
      </c>
      <c r="D719" s="44"/>
      <c r="F719" s="17">
        <v>0.60072788210291994</v>
      </c>
      <c r="G719" s="52"/>
      <c r="I719" s="45"/>
    </row>
    <row r="720" spans="1:9">
      <c r="A720" s="45" t="s">
        <v>1979</v>
      </c>
      <c r="C720" s="1" t="s">
        <v>5</v>
      </c>
      <c r="D720" s="44"/>
      <c r="F720" s="17">
        <v>0.68896205234999996</v>
      </c>
      <c r="G720" s="52"/>
      <c r="I720" s="45"/>
    </row>
    <row r="721" spans="1:9">
      <c r="A721" s="45" t="s">
        <v>1697</v>
      </c>
      <c r="C721" s="1" t="s">
        <v>17</v>
      </c>
      <c r="D721" s="44"/>
      <c r="F721" s="17">
        <v>0.36026774784000004</v>
      </c>
      <c r="G721" s="52"/>
      <c r="I721" s="45"/>
    </row>
    <row r="722" spans="1:9">
      <c r="A722" s="45" t="s">
        <v>1698</v>
      </c>
      <c r="C722" s="1" t="s">
        <v>17</v>
      </c>
      <c r="D722" s="44"/>
      <c r="F722" s="17">
        <v>0.65516393737079992</v>
      </c>
      <c r="G722" s="52"/>
      <c r="I722" s="45"/>
    </row>
    <row r="723" spans="1:9">
      <c r="A723" s="45" t="s">
        <v>1699</v>
      </c>
      <c r="C723" s="1" t="s">
        <v>17</v>
      </c>
      <c r="D723" s="44"/>
      <c r="F723" s="17">
        <v>19.411102653485404</v>
      </c>
      <c r="G723" s="52"/>
      <c r="I723" s="45"/>
    </row>
    <row r="724" spans="1:9">
      <c r="A724" s="45" t="s">
        <v>1696</v>
      </c>
      <c r="C724" s="1" t="s">
        <v>17</v>
      </c>
      <c r="D724" s="44"/>
      <c r="F724" s="17">
        <v>0.52504847798831988</v>
      </c>
      <c r="G724" s="52"/>
      <c r="I724" s="45"/>
    </row>
    <row r="725" spans="1:9">
      <c r="A725" s="45" t="s">
        <v>2731</v>
      </c>
      <c r="C725" s="1" t="s">
        <v>21</v>
      </c>
      <c r="D725" s="44"/>
      <c r="F725" s="17">
        <v>0.25403537788199998</v>
      </c>
      <c r="G725" s="52"/>
      <c r="I725" s="45"/>
    </row>
    <row r="726" spans="1:9">
      <c r="A726" s="45" t="s">
        <v>685</v>
      </c>
      <c r="C726" s="1" t="s">
        <v>341</v>
      </c>
      <c r="D726" s="44"/>
      <c r="F726" s="17">
        <v>57.043647340000007</v>
      </c>
      <c r="G726" s="52"/>
      <c r="I726" s="45"/>
    </row>
    <row r="727" spans="1:9">
      <c r="A727" s="45" t="s">
        <v>2732</v>
      </c>
      <c r="C727" s="1" t="s">
        <v>5</v>
      </c>
      <c r="D727" s="44"/>
      <c r="F727" s="17">
        <v>1.078131833064</v>
      </c>
      <c r="G727" s="52"/>
      <c r="I727" s="45"/>
    </row>
    <row r="728" spans="1:9">
      <c r="A728" s="45" t="s">
        <v>2733</v>
      </c>
      <c r="C728" s="1" t="s">
        <v>6</v>
      </c>
      <c r="D728" s="44"/>
      <c r="F728" s="17">
        <v>32.740075689801479</v>
      </c>
      <c r="G728" s="52"/>
      <c r="I728" s="45"/>
    </row>
    <row r="729" spans="1:9">
      <c r="A729" s="45" t="s">
        <v>2734</v>
      </c>
      <c r="C729" s="1" t="s">
        <v>21</v>
      </c>
      <c r="D729" s="44"/>
      <c r="F729" s="17">
        <v>163.64788258000002</v>
      </c>
      <c r="G729" s="52"/>
      <c r="I729" s="45"/>
    </row>
    <row r="730" spans="1:9">
      <c r="A730" s="45" t="s">
        <v>2735</v>
      </c>
      <c r="C730" s="1" t="s">
        <v>5</v>
      </c>
      <c r="D730" s="44"/>
      <c r="F730" s="17">
        <v>172.75972191</v>
      </c>
      <c r="G730" s="52"/>
      <c r="I730" s="45"/>
    </row>
    <row r="731" spans="1:9">
      <c r="A731" s="45" t="s">
        <v>2384</v>
      </c>
      <c r="C731" s="1" t="s">
        <v>5</v>
      </c>
      <c r="D731" s="44"/>
      <c r="F731" s="17">
        <v>19.814983367236202</v>
      </c>
      <c r="G731" s="52"/>
      <c r="I731" s="45"/>
    </row>
    <row r="732" spans="1:9">
      <c r="A732" s="45" t="s">
        <v>1494</v>
      </c>
      <c r="C732" s="1" t="s">
        <v>5</v>
      </c>
      <c r="D732" s="44"/>
      <c r="F732" s="17">
        <v>12.003662393236802</v>
      </c>
      <c r="G732" s="52"/>
      <c r="I732" s="45"/>
    </row>
    <row r="733" spans="1:9">
      <c r="A733" s="45" t="s">
        <v>1980</v>
      </c>
      <c r="C733" s="1" t="s">
        <v>5</v>
      </c>
      <c r="D733" s="44"/>
      <c r="F733" s="17">
        <v>0.43809150476519998</v>
      </c>
      <c r="G733" s="52"/>
      <c r="I733" s="45"/>
    </row>
    <row r="734" spans="1:9">
      <c r="A734" s="45" t="s">
        <v>1981</v>
      </c>
      <c r="C734" s="1" t="s">
        <v>5</v>
      </c>
      <c r="D734" s="44"/>
      <c r="F734" s="17">
        <v>32.256725660359194</v>
      </c>
      <c r="G734" s="52"/>
      <c r="I734" s="45"/>
    </row>
    <row r="735" spans="1:9">
      <c r="A735" s="45" t="s">
        <v>2736</v>
      </c>
      <c r="C735" s="1" t="s">
        <v>9</v>
      </c>
      <c r="D735" s="44"/>
      <c r="F735" s="17">
        <v>110.36696379999999</v>
      </c>
      <c r="G735" s="52"/>
      <c r="I735" s="45"/>
    </row>
    <row r="736" spans="1:9">
      <c r="A736" s="45" t="s">
        <v>2737</v>
      </c>
      <c r="C736" s="1" t="s">
        <v>5</v>
      </c>
      <c r="D736" s="44"/>
      <c r="F736" s="17">
        <v>0.76057605486720004</v>
      </c>
      <c r="G736" s="52"/>
      <c r="I736" s="45"/>
    </row>
    <row r="737" spans="1:9">
      <c r="A737" s="45" t="s">
        <v>2738</v>
      </c>
      <c r="C737" s="1" t="s">
        <v>5</v>
      </c>
      <c r="D737" s="44"/>
      <c r="F737" s="17">
        <v>6.0249302669556002</v>
      </c>
      <c r="G737" s="52"/>
      <c r="I737" s="45"/>
    </row>
    <row r="738" spans="1:9">
      <c r="A738" s="45" t="s">
        <v>2739</v>
      </c>
      <c r="C738" s="1" t="s">
        <v>5</v>
      </c>
      <c r="D738" s="44"/>
      <c r="F738" s="17">
        <v>35.009765292902401</v>
      </c>
      <c r="G738" s="52"/>
      <c r="I738" s="45"/>
    </row>
    <row r="739" spans="1:9">
      <c r="A739" s="45" t="s">
        <v>2740</v>
      </c>
      <c r="C739" s="1" t="s">
        <v>10</v>
      </c>
      <c r="D739" s="44"/>
      <c r="F739" s="17">
        <v>176.83692839</v>
      </c>
      <c r="G739" s="52"/>
      <c r="I739" s="45"/>
    </row>
    <row r="740" spans="1:9">
      <c r="A740" s="45" t="s">
        <v>2741</v>
      </c>
      <c r="C740" s="1" t="s">
        <v>6</v>
      </c>
      <c r="D740" s="44"/>
      <c r="F740" s="17">
        <v>189.3056436</v>
      </c>
      <c r="G740" s="52"/>
      <c r="I740" s="45"/>
    </row>
    <row r="741" spans="1:9">
      <c r="A741" s="45" t="s">
        <v>2742</v>
      </c>
      <c r="C741" s="1" t="s">
        <v>5</v>
      </c>
      <c r="D741" s="44"/>
      <c r="F741" s="17">
        <v>0.2081769496092</v>
      </c>
      <c r="G741" s="52"/>
      <c r="I741" s="45"/>
    </row>
    <row r="742" spans="1:9">
      <c r="A742" s="45" t="s">
        <v>1982</v>
      </c>
      <c r="C742" s="1" t="s">
        <v>5</v>
      </c>
      <c r="D742" s="44"/>
      <c r="F742" s="17">
        <v>6.2506890985968004</v>
      </c>
      <c r="G742" s="52"/>
      <c r="I742" s="45"/>
    </row>
    <row r="743" spans="1:9">
      <c r="A743" s="45" t="s">
        <v>823</v>
      </c>
      <c r="C743" s="1" t="s">
        <v>5</v>
      </c>
      <c r="D743" s="44"/>
      <c r="F743" s="17">
        <v>204.2411897470688</v>
      </c>
      <c r="G743" s="52"/>
      <c r="I743" s="45"/>
    </row>
    <row r="744" spans="1:9">
      <c r="A744" s="45" t="s">
        <v>824</v>
      </c>
      <c r="C744" s="1" t="s">
        <v>5</v>
      </c>
      <c r="D744" s="44"/>
      <c r="F744" s="17">
        <v>13.839708677652002</v>
      </c>
      <c r="G744" s="52"/>
      <c r="I744" s="45"/>
    </row>
    <row r="745" spans="1:9">
      <c r="A745" s="45" t="s">
        <v>1983</v>
      </c>
      <c r="C745" s="1" t="s">
        <v>5</v>
      </c>
      <c r="D745" s="44"/>
      <c r="F745" s="17">
        <v>37.787679509580002</v>
      </c>
      <c r="G745" s="52"/>
      <c r="I745" s="45"/>
    </row>
    <row r="746" spans="1:9">
      <c r="A746" s="45" t="s">
        <v>1984</v>
      </c>
      <c r="C746" s="1" t="s">
        <v>5</v>
      </c>
      <c r="D746" s="44"/>
      <c r="F746" s="17">
        <v>23.215361097099599</v>
      </c>
      <c r="G746" s="52"/>
      <c r="I746" s="45"/>
    </row>
    <row r="747" spans="1:9">
      <c r="A747" s="45" t="s">
        <v>1246</v>
      </c>
      <c r="C747" s="1" t="s">
        <v>5</v>
      </c>
      <c r="D747" s="44"/>
      <c r="F747" s="17">
        <v>149.78629809</v>
      </c>
      <c r="G747" s="52"/>
      <c r="I747" s="45"/>
    </row>
    <row r="748" spans="1:9">
      <c r="A748" s="45" t="s">
        <v>1985</v>
      </c>
      <c r="C748" s="1" t="s">
        <v>5</v>
      </c>
      <c r="D748" s="44"/>
      <c r="F748" s="17">
        <v>7.4593520876160007</v>
      </c>
      <c r="G748" s="52"/>
      <c r="I748" s="45"/>
    </row>
    <row r="749" spans="1:9">
      <c r="A749" s="45" t="s">
        <v>1986</v>
      </c>
      <c r="C749" s="1" t="s">
        <v>5</v>
      </c>
      <c r="D749" s="44"/>
      <c r="F749" s="17">
        <v>0.34651514898000002</v>
      </c>
      <c r="G749" s="52"/>
      <c r="I749" s="45"/>
    </row>
    <row r="750" spans="1:9">
      <c r="A750" s="45" t="s">
        <v>2743</v>
      </c>
      <c r="C750" s="1" t="s">
        <v>6</v>
      </c>
      <c r="D750" s="44"/>
      <c r="F750" s="17">
        <v>4.6424516297187601</v>
      </c>
      <c r="G750" s="52"/>
      <c r="I750" s="45"/>
    </row>
    <row r="751" spans="1:9">
      <c r="A751" s="45" t="s">
        <v>2744</v>
      </c>
      <c r="C751" s="1" t="s">
        <v>21</v>
      </c>
      <c r="D751" s="44"/>
      <c r="F751" s="17">
        <v>1.9667457601506</v>
      </c>
      <c r="G751" s="52"/>
      <c r="I751" s="45"/>
    </row>
    <row r="752" spans="1:9">
      <c r="A752" s="45" t="s">
        <v>1987</v>
      </c>
      <c r="C752" s="1" t="s">
        <v>5</v>
      </c>
      <c r="D752" s="44"/>
      <c r="F752" s="17">
        <v>0.14215146454079999</v>
      </c>
      <c r="G752" s="52"/>
      <c r="I752" s="45"/>
    </row>
    <row r="753" spans="1:9">
      <c r="A753" s="45" t="s">
        <v>2745</v>
      </c>
      <c r="C753" s="1" t="s">
        <v>13</v>
      </c>
      <c r="D753" s="44"/>
      <c r="F753" s="17">
        <v>0.74452608878075999</v>
      </c>
      <c r="G753" s="52"/>
      <c r="I753" s="45"/>
    </row>
    <row r="754" spans="1:9">
      <c r="A754" s="45" t="s">
        <v>1444</v>
      </c>
      <c r="C754" s="1" t="s">
        <v>341</v>
      </c>
      <c r="D754" s="44"/>
      <c r="F754" s="17">
        <v>65.95598511</v>
      </c>
      <c r="G754" s="52"/>
      <c r="I754" s="45"/>
    </row>
    <row r="755" spans="1:9">
      <c r="A755" s="45" t="s">
        <v>328</v>
      </c>
      <c r="C755" s="1" t="s">
        <v>5</v>
      </c>
      <c r="D755" s="44"/>
      <c r="F755" s="17">
        <v>178.25206596999999</v>
      </c>
      <c r="G755" s="52"/>
      <c r="I755" s="45"/>
    </row>
    <row r="756" spans="1:9">
      <c r="A756" s="45" t="s">
        <v>2746</v>
      </c>
      <c r="C756" s="1" t="s">
        <v>20</v>
      </c>
      <c r="D756" s="44"/>
      <c r="F756" s="17">
        <v>66.538196630000002</v>
      </c>
      <c r="G756" s="52"/>
      <c r="I756" s="45"/>
    </row>
    <row r="757" spans="1:9">
      <c r="A757" s="45" t="s">
        <v>2747</v>
      </c>
      <c r="C757" s="1" t="s">
        <v>5</v>
      </c>
      <c r="D757" s="44"/>
      <c r="F757" s="17">
        <v>5.9131611601919998</v>
      </c>
      <c r="G757" s="52"/>
      <c r="I757" s="45"/>
    </row>
    <row r="758" spans="1:9">
      <c r="A758" s="45" t="s">
        <v>687</v>
      </c>
      <c r="C758" s="1" t="s">
        <v>5</v>
      </c>
      <c r="D758" s="44"/>
      <c r="F758" s="17">
        <v>214.50221800391199</v>
      </c>
      <c r="G758" s="52"/>
      <c r="I758" s="45"/>
    </row>
    <row r="759" spans="1:9">
      <c r="A759" s="45" t="s">
        <v>1560</v>
      </c>
      <c r="C759" s="1" t="s">
        <v>17</v>
      </c>
      <c r="D759" s="44"/>
      <c r="F759" s="17">
        <v>0.11009119817124</v>
      </c>
      <c r="G759" s="52"/>
      <c r="I759" s="45"/>
    </row>
    <row r="760" spans="1:9">
      <c r="A760" s="45" t="s">
        <v>2748</v>
      </c>
      <c r="C760" s="1" t="s">
        <v>17</v>
      </c>
      <c r="D760" s="44"/>
      <c r="F760" s="17">
        <v>90.739874950000001</v>
      </c>
      <c r="G760" s="52"/>
      <c r="I760" s="45"/>
    </row>
    <row r="761" spans="1:9">
      <c r="A761" s="45" t="s">
        <v>2749</v>
      </c>
      <c r="C761" s="1" t="s">
        <v>17</v>
      </c>
      <c r="D761" s="44"/>
      <c r="F761" s="17">
        <v>0.17815438230875999</v>
      </c>
      <c r="G761" s="52"/>
      <c r="I761" s="45"/>
    </row>
    <row r="762" spans="1:9">
      <c r="A762" s="45" t="s">
        <v>2750</v>
      </c>
      <c r="C762" s="1" t="s">
        <v>17</v>
      </c>
      <c r="D762" s="44"/>
      <c r="F762" s="17">
        <v>0.12101461906248001</v>
      </c>
      <c r="G762" s="52"/>
      <c r="I762" s="45"/>
    </row>
    <row r="763" spans="1:9">
      <c r="A763" s="45" t="s">
        <v>2751</v>
      </c>
      <c r="C763" s="1" t="s">
        <v>5</v>
      </c>
      <c r="D763" s="44"/>
      <c r="F763" s="17">
        <v>33.529618287594005</v>
      </c>
      <c r="G763" s="52"/>
      <c r="I763" s="45"/>
    </row>
    <row r="764" spans="1:9">
      <c r="A764" s="45" t="s">
        <v>1988</v>
      </c>
      <c r="C764" s="1" t="s">
        <v>5</v>
      </c>
      <c r="D764" s="44"/>
      <c r="F764" s="17">
        <v>0.13652829590400001</v>
      </c>
      <c r="G764" s="52"/>
      <c r="I764" s="45"/>
    </row>
    <row r="765" spans="1:9">
      <c r="A765" s="45" t="s">
        <v>2385</v>
      </c>
      <c r="C765" s="1" t="s">
        <v>5</v>
      </c>
      <c r="D765" s="44"/>
      <c r="F765" s="17">
        <v>10.5205414660632</v>
      </c>
      <c r="G765" s="52"/>
      <c r="I765" s="45"/>
    </row>
    <row r="766" spans="1:9">
      <c r="A766" s="45" t="s">
        <v>2752</v>
      </c>
      <c r="C766" s="1" t="s">
        <v>5</v>
      </c>
      <c r="D766" s="44"/>
      <c r="F766" s="17">
        <v>0.28876103324639996</v>
      </c>
      <c r="G766" s="52"/>
      <c r="I766" s="45"/>
    </row>
    <row r="767" spans="1:9">
      <c r="A767" s="45" t="s">
        <v>2753</v>
      </c>
      <c r="C767" s="1" t="s">
        <v>18</v>
      </c>
      <c r="D767" s="44"/>
      <c r="F767" s="17">
        <v>44.611109159999998</v>
      </c>
      <c r="G767" s="52"/>
      <c r="I767" s="45"/>
    </row>
    <row r="768" spans="1:9">
      <c r="A768" s="45" t="s">
        <v>427</v>
      </c>
      <c r="C768" s="1" t="s">
        <v>5</v>
      </c>
      <c r="D768" s="44"/>
      <c r="F768" s="17">
        <v>183.74437734</v>
      </c>
      <c r="G768" s="52"/>
      <c r="I768" s="45"/>
    </row>
    <row r="769" spans="1:9">
      <c r="A769" s="45" t="s">
        <v>2754</v>
      </c>
      <c r="C769" s="1" t="s">
        <v>14</v>
      </c>
      <c r="D769" s="44"/>
      <c r="F769" s="17">
        <v>0.62644717720728005</v>
      </c>
      <c r="G769" s="52"/>
      <c r="I769" s="45"/>
    </row>
    <row r="770" spans="1:9">
      <c r="A770" s="45" t="s">
        <v>1989</v>
      </c>
      <c r="C770" s="1" t="s">
        <v>5</v>
      </c>
      <c r="D770" s="44"/>
      <c r="F770" s="17">
        <v>1.3568700428711999</v>
      </c>
      <c r="G770" s="52"/>
      <c r="I770" s="45"/>
    </row>
    <row r="771" spans="1:9">
      <c r="A771" s="45" t="s">
        <v>1990</v>
      </c>
      <c r="C771" s="1" t="s">
        <v>5</v>
      </c>
      <c r="D771" s="44"/>
      <c r="F771" s="17">
        <v>24.018729080860801</v>
      </c>
      <c r="G771" s="52"/>
      <c r="I771" s="45"/>
    </row>
    <row r="772" spans="1:9">
      <c r="A772" s="45" t="s">
        <v>1991</v>
      </c>
      <c r="C772" s="1" t="s">
        <v>5</v>
      </c>
      <c r="D772" s="44"/>
      <c r="F772" s="17">
        <v>0.56355051135240009</v>
      </c>
      <c r="G772" s="52"/>
      <c r="I772" s="45"/>
    </row>
    <row r="773" spans="1:9">
      <c r="A773" s="45" t="s">
        <v>1992</v>
      </c>
      <c r="C773" s="1" t="s">
        <v>5</v>
      </c>
      <c r="D773" s="44"/>
      <c r="F773" s="17">
        <v>0.1006097897376</v>
      </c>
      <c r="G773" s="52"/>
      <c r="I773" s="45"/>
    </row>
    <row r="774" spans="1:9">
      <c r="A774" s="45" t="s">
        <v>2755</v>
      </c>
      <c r="C774" s="1" t="s">
        <v>341</v>
      </c>
      <c r="D774" s="44"/>
      <c r="F774" s="17">
        <v>58.607219919999999</v>
      </c>
      <c r="G774" s="52"/>
      <c r="I774" s="45"/>
    </row>
    <row r="775" spans="1:9">
      <c r="A775" s="45" t="s">
        <v>1993</v>
      </c>
      <c r="C775" s="1" t="s">
        <v>5</v>
      </c>
      <c r="D775" s="44"/>
      <c r="F775" s="17">
        <v>4.2981893898371997</v>
      </c>
      <c r="G775" s="52"/>
      <c r="I775" s="45"/>
    </row>
    <row r="776" spans="1:9">
      <c r="A776" s="45" t="s">
        <v>1994</v>
      </c>
      <c r="C776" s="1" t="s">
        <v>5</v>
      </c>
      <c r="D776" s="44"/>
      <c r="F776" s="17">
        <v>9.0950444184599993E-2</v>
      </c>
      <c r="G776" s="52"/>
      <c r="I776" s="45"/>
    </row>
    <row r="777" spans="1:9">
      <c r="A777" s="45" t="s">
        <v>1995</v>
      </c>
      <c r="C777" s="1" t="s">
        <v>5</v>
      </c>
      <c r="D777" s="44"/>
      <c r="F777" s="17">
        <v>0.33431995757159999</v>
      </c>
      <c r="G777" s="52"/>
      <c r="I777" s="45"/>
    </row>
    <row r="778" spans="1:9">
      <c r="A778" s="45" t="s">
        <v>1996</v>
      </c>
      <c r="C778" s="1" t="s">
        <v>5</v>
      </c>
      <c r="D778" s="44"/>
      <c r="F778" s="17">
        <v>0.26054195567400001</v>
      </c>
      <c r="G778" s="52"/>
      <c r="I778" s="45"/>
    </row>
    <row r="779" spans="1:9">
      <c r="A779" s="45" t="s">
        <v>2756</v>
      </c>
      <c r="C779" s="1" t="s">
        <v>81</v>
      </c>
      <c r="D779" s="44"/>
      <c r="F779" s="17">
        <v>104.77421543000001</v>
      </c>
      <c r="G779" s="52"/>
      <c r="I779" s="45"/>
    </row>
    <row r="780" spans="1:9">
      <c r="A780" s="45" t="s">
        <v>2757</v>
      </c>
      <c r="C780" s="1" t="s">
        <v>81</v>
      </c>
      <c r="D780" s="44"/>
      <c r="F780" s="17">
        <v>13.80993546</v>
      </c>
      <c r="G780" s="52"/>
      <c r="I780" s="45"/>
    </row>
    <row r="781" spans="1:9">
      <c r="A781" s="45" t="s">
        <v>2758</v>
      </c>
      <c r="C781" s="1" t="s">
        <v>81</v>
      </c>
      <c r="D781" s="44"/>
      <c r="F781" s="17">
        <v>3.22777694</v>
      </c>
      <c r="G781" s="52"/>
      <c r="I781" s="45"/>
    </row>
    <row r="782" spans="1:9">
      <c r="A782" s="45" t="s">
        <v>2759</v>
      </c>
      <c r="C782" s="1" t="s">
        <v>17</v>
      </c>
      <c r="D782" s="44"/>
      <c r="F782" s="17">
        <v>0.15609027757752</v>
      </c>
      <c r="G782" s="52"/>
      <c r="I782" s="45"/>
    </row>
    <row r="783" spans="1:9">
      <c r="A783" s="45" t="s">
        <v>2760</v>
      </c>
      <c r="C783" s="1" t="s">
        <v>21</v>
      </c>
      <c r="D783" s="44"/>
      <c r="F783" s="17">
        <v>191.33397428000001</v>
      </c>
      <c r="G783" s="52"/>
      <c r="I783" s="45"/>
    </row>
    <row r="784" spans="1:9">
      <c r="A784" s="45" t="s">
        <v>1297</v>
      </c>
      <c r="C784" s="1" t="s">
        <v>341</v>
      </c>
      <c r="D784" s="44"/>
      <c r="F784" s="17">
        <v>54.108605259999997</v>
      </c>
      <c r="G784" s="52"/>
      <c r="I784" s="45"/>
    </row>
    <row r="785" spans="1:9">
      <c r="A785" s="45" t="s">
        <v>1997</v>
      </c>
      <c r="C785" s="1" t="s">
        <v>5</v>
      </c>
      <c r="D785" s="44"/>
      <c r="F785" s="17">
        <v>0.69043132810079988</v>
      </c>
      <c r="G785" s="52"/>
      <c r="I785" s="45"/>
    </row>
    <row r="786" spans="1:9">
      <c r="A786" s="45" t="s">
        <v>1998</v>
      </c>
      <c r="C786" s="1" t="s">
        <v>5</v>
      </c>
      <c r="D786" s="44"/>
      <c r="F786" s="17">
        <v>0.50347025483040009</v>
      </c>
      <c r="G786" s="52"/>
      <c r="I786" s="45"/>
    </row>
    <row r="787" spans="1:9">
      <c r="A787" s="45" t="s">
        <v>2761</v>
      </c>
      <c r="C787" s="1" t="s">
        <v>17</v>
      </c>
      <c r="D787" s="44"/>
      <c r="F787" s="17">
        <v>0.15860084767955998</v>
      </c>
      <c r="G787" s="52"/>
      <c r="I787" s="45"/>
    </row>
    <row r="788" spans="1:9">
      <c r="A788" s="45" t="s">
        <v>2386</v>
      </c>
      <c r="C788" s="1" t="s">
        <v>17</v>
      </c>
      <c r="D788" s="44"/>
      <c r="F788" s="17">
        <v>111.04269125</v>
      </c>
      <c r="G788" s="52"/>
      <c r="I788" s="45"/>
    </row>
    <row r="789" spans="1:9">
      <c r="A789" s="45" t="s">
        <v>1561</v>
      </c>
      <c r="C789" s="1" t="s">
        <v>17</v>
      </c>
      <c r="D789" s="44"/>
      <c r="F789" s="17">
        <v>0.35765658468540001</v>
      </c>
      <c r="G789" s="52"/>
      <c r="I789" s="45"/>
    </row>
    <row r="790" spans="1:9">
      <c r="A790" s="45" t="s">
        <v>578</v>
      </c>
      <c r="C790" s="1" t="s">
        <v>341</v>
      </c>
      <c r="D790" s="44"/>
      <c r="F790" s="17">
        <v>60.251593</v>
      </c>
      <c r="G790" s="52"/>
      <c r="I790" s="45"/>
    </row>
    <row r="791" spans="1:9">
      <c r="A791" s="45" t="s">
        <v>1272</v>
      </c>
      <c r="C791" s="1" t="s">
        <v>341</v>
      </c>
      <c r="D791" s="44"/>
      <c r="F791" s="17">
        <v>68.825560709999991</v>
      </c>
      <c r="G791" s="52"/>
      <c r="I791" s="45"/>
    </row>
    <row r="792" spans="1:9">
      <c r="A792" s="45" t="s">
        <v>2762</v>
      </c>
      <c r="C792" s="1" t="s">
        <v>17</v>
      </c>
      <c r="D792" s="44"/>
      <c r="F792" s="17">
        <v>1.2823534607083202</v>
      </c>
      <c r="G792" s="52"/>
      <c r="I792" s="45"/>
    </row>
    <row r="793" spans="1:9">
      <c r="A793" s="45" t="s">
        <v>1999</v>
      </c>
      <c r="C793" s="1" t="s">
        <v>5</v>
      </c>
      <c r="D793" s="44"/>
      <c r="F793" s="17">
        <v>19.988613965034002</v>
      </c>
      <c r="G793" s="52"/>
      <c r="I793" s="45"/>
    </row>
    <row r="794" spans="1:9">
      <c r="A794" s="45" t="s">
        <v>1685</v>
      </c>
      <c r="C794" s="1" t="s">
        <v>17</v>
      </c>
      <c r="D794" s="44"/>
      <c r="F794" s="17">
        <v>0.49390767108540007</v>
      </c>
      <c r="G794" s="52"/>
      <c r="I794" s="45"/>
    </row>
    <row r="795" spans="1:9">
      <c r="A795" s="45" t="s">
        <v>1298</v>
      </c>
      <c r="C795" s="1" t="s">
        <v>5</v>
      </c>
      <c r="D795" s="44"/>
      <c r="F795" s="17">
        <v>212.51986146000002</v>
      </c>
      <c r="G795" s="52"/>
      <c r="I795" s="45"/>
    </row>
    <row r="796" spans="1:9">
      <c r="A796" s="45" t="s">
        <v>1684</v>
      </c>
      <c r="C796" s="1" t="s">
        <v>17</v>
      </c>
      <c r="D796" s="44"/>
      <c r="F796" s="17">
        <v>0.15343485897168002</v>
      </c>
      <c r="G796" s="52"/>
      <c r="I796" s="45"/>
    </row>
    <row r="797" spans="1:9">
      <c r="A797" s="45" t="s">
        <v>2763</v>
      </c>
      <c r="C797" s="1" t="s">
        <v>17</v>
      </c>
      <c r="D797" s="44"/>
      <c r="F797" s="17">
        <v>0.60179809385124006</v>
      </c>
      <c r="G797" s="52"/>
      <c r="I797" s="45"/>
    </row>
    <row r="798" spans="1:9">
      <c r="A798" s="45" t="s">
        <v>2000</v>
      </c>
      <c r="C798" s="1" t="s">
        <v>5</v>
      </c>
      <c r="D798" s="44"/>
      <c r="F798" s="17">
        <v>11.161435325039999</v>
      </c>
      <c r="G798" s="52"/>
      <c r="I798" s="45"/>
    </row>
    <row r="799" spans="1:9">
      <c r="A799" s="45" t="s">
        <v>2001</v>
      </c>
      <c r="C799" s="1" t="s">
        <v>5</v>
      </c>
      <c r="D799" s="44"/>
      <c r="F799" s="17">
        <v>12.359385082044</v>
      </c>
      <c r="G799" s="52"/>
      <c r="I799" s="45"/>
    </row>
    <row r="800" spans="1:9">
      <c r="A800" s="45" t="s">
        <v>2002</v>
      </c>
      <c r="C800" s="1" t="s">
        <v>5</v>
      </c>
      <c r="D800" s="44"/>
      <c r="F800" s="17">
        <v>0.94574108514599997</v>
      </c>
      <c r="G800" s="52"/>
      <c r="I800" s="45"/>
    </row>
    <row r="801" spans="1:9">
      <c r="A801" s="45" t="s">
        <v>2764</v>
      </c>
      <c r="C801" s="1" t="s">
        <v>10</v>
      </c>
      <c r="D801" s="44"/>
      <c r="F801" s="17">
        <v>193.16103130000002</v>
      </c>
      <c r="G801" s="52"/>
      <c r="I801" s="45"/>
    </row>
    <row r="802" spans="1:9">
      <c r="A802" s="45" t="s">
        <v>2387</v>
      </c>
      <c r="C802" s="1" t="s">
        <v>5</v>
      </c>
      <c r="D802" s="44"/>
      <c r="F802" s="17">
        <v>216.70206057546241</v>
      </c>
      <c r="G802" s="52"/>
      <c r="I802" s="45"/>
    </row>
    <row r="803" spans="1:9">
      <c r="A803" s="45" t="s">
        <v>1686</v>
      </c>
      <c r="C803" s="1" t="s">
        <v>17</v>
      </c>
      <c r="D803" s="44"/>
      <c r="F803" s="17">
        <v>0.52479903520044002</v>
      </c>
      <c r="G803" s="52"/>
      <c r="I803" s="45"/>
    </row>
    <row r="804" spans="1:9">
      <c r="A804" s="45" t="s">
        <v>2765</v>
      </c>
      <c r="C804" s="1" t="s">
        <v>21</v>
      </c>
      <c r="D804" s="44"/>
      <c r="F804" s="17">
        <v>6.7661968557783601</v>
      </c>
      <c r="G804" s="52"/>
      <c r="I804" s="45"/>
    </row>
    <row r="805" spans="1:9">
      <c r="A805" s="45" t="s">
        <v>2003</v>
      </c>
      <c r="C805" s="1" t="s">
        <v>5</v>
      </c>
      <c r="D805" s="44"/>
      <c r="F805" s="17">
        <v>4.0965568728084003</v>
      </c>
      <c r="G805" s="52"/>
      <c r="I805" s="45"/>
    </row>
    <row r="806" spans="1:9">
      <c r="A806" s="45" t="s">
        <v>2004</v>
      </c>
      <c r="C806" s="1" t="s">
        <v>5</v>
      </c>
      <c r="D806" s="44"/>
      <c r="F806" s="17">
        <v>1.0025135261855997</v>
      </c>
      <c r="G806" s="52"/>
      <c r="I806" s="45"/>
    </row>
    <row r="807" spans="1:9">
      <c r="A807" s="45" t="s">
        <v>2388</v>
      </c>
      <c r="C807" s="1" t="s">
        <v>5</v>
      </c>
      <c r="D807" s="44"/>
      <c r="F807" s="17">
        <v>187.57786442</v>
      </c>
      <c r="G807" s="52"/>
      <c r="I807" s="45"/>
    </row>
    <row r="808" spans="1:9">
      <c r="A808" s="45" t="s">
        <v>232</v>
      </c>
      <c r="C808" s="1" t="s">
        <v>18</v>
      </c>
      <c r="D808" s="44"/>
      <c r="F808" s="17">
        <v>68.292922830228761</v>
      </c>
      <c r="G808" s="52"/>
      <c r="I808" s="45"/>
    </row>
    <row r="809" spans="1:9">
      <c r="A809" s="45" t="s">
        <v>692</v>
      </c>
      <c r="C809" s="1" t="s">
        <v>17</v>
      </c>
      <c r="D809" s="44"/>
      <c r="F809" s="17">
        <v>124.61153592000001</v>
      </c>
      <c r="G809" s="52"/>
      <c r="I809" s="45"/>
    </row>
    <row r="810" spans="1:9">
      <c r="A810" s="45" t="s">
        <v>2005</v>
      </c>
      <c r="C810" s="1" t="s">
        <v>5</v>
      </c>
      <c r="D810" s="44"/>
      <c r="F810" s="17">
        <v>5.5129134600539995</v>
      </c>
      <c r="G810" s="52"/>
      <c r="I810" s="45"/>
    </row>
    <row r="811" spans="1:9">
      <c r="A811" s="45" t="s">
        <v>1683</v>
      </c>
      <c r="C811" s="1" t="s">
        <v>17</v>
      </c>
      <c r="D811" s="44"/>
      <c r="F811" s="17">
        <v>0.38987565156539999</v>
      </c>
      <c r="G811" s="52"/>
      <c r="I811" s="45"/>
    </row>
    <row r="812" spans="1:9">
      <c r="A812" s="45" t="s">
        <v>2766</v>
      </c>
      <c r="C812" s="1" t="s">
        <v>5</v>
      </c>
      <c r="D812" s="44"/>
      <c r="F812" s="17">
        <v>190.97746501</v>
      </c>
      <c r="G812" s="52"/>
      <c r="I812" s="45"/>
    </row>
    <row r="813" spans="1:9">
      <c r="A813" s="45" t="s">
        <v>2767</v>
      </c>
      <c r="C813" s="1" t="s">
        <v>5</v>
      </c>
      <c r="D813" s="44"/>
      <c r="F813" s="17">
        <v>1.8780601960692</v>
      </c>
      <c r="G813" s="52"/>
      <c r="I813" s="45"/>
    </row>
    <row r="814" spans="1:9">
      <c r="A814" s="45" t="s">
        <v>2006</v>
      </c>
      <c r="C814" s="1" t="s">
        <v>5</v>
      </c>
      <c r="D814" s="44"/>
      <c r="F814" s="17">
        <v>0.26256525815519999</v>
      </c>
      <c r="G814" s="52"/>
      <c r="I814" s="45"/>
    </row>
    <row r="815" spans="1:9">
      <c r="A815" s="45" t="s">
        <v>2768</v>
      </c>
      <c r="C815" s="1" t="s">
        <v>5</v>
      </c>
      <c r="D815" s="44"/>
      <c r="F815" s="17">
        <v>1.4393904741215999</v>
      </c>
      <c r="G815" s="52"/>
      <c r="I815" s="45"/>
    </row>
    <row r="816" spans="1:9">
      <c r="A816" s="45" t="s">
        <v>2007</v>
      </c>
      <c r="C816" s="1" t="s">
        <v>5</v>
      </c>
      <c r="D816" s="44"/>
      <c r="F816" s="17">
        <v>0.13616373925439998</v>
      </c>
      <c r="G816" s="52"/>
      <c r="I816" s="45"/>
    </row>
    <row r="817" spans="1:9">
      <c r="A817" s="45" t="s">
        <v>1703</v>
      </c>
      <c r="C817" s="1" t="s">
        <v>17</v>
      </c>
      <c r="D817" s="44"/>
      <c r="F817" s="17">
        <v>0.87194258020584003</v>
      </c>
      <c r="G817" s="52"/>
      <c r="I817" s="45"/>
    </row>
    <row r="818" spans="1:9">
      <c r="A818" s="45" t="s">
        <v>2008</v>
      </c>
      <c r="C818" s="1" t="s">
        <v>5</v>
      </c>
      <c r="D818" s="44"/>
      <c r="F818" s="17">
        <v>0.57274896341519999</v>
      </c>
      <c r="G818" s="52"/>
      <c r="I818" s="45"/>
    </row>
    <row r="819" spans="1:9">
      <c r="A819" s="45" t="s">
        <v>579</v>
      </c>
      <c r="C819" s="1" t="s">
        <v>341</v>
      </c>
      <c r="D819" s="44"/>
      <c r="F819" s="17">
        <v>55.113171860000001</v>
      </c>
      <c r="G819" s="52"/>
      <c r="I819" s="45"/>
    </row>
    <row r="820" spans="1:9">
      <c r="A820" s="45" t="s">
        <v>2769</v>
      </c>
      <c r="C820" s="1" t="s">
        <v>10</v>
      </c>
      <c r="D820" s="44"/>
      <c r="F820" s="17">
        <v>198.95145046000002</v>
      </c>
      <c r="G820" s="52"/>
      <c r="I820" s="45"/>
    </row>
    <row r="821" spans="1:9">
      <c r="A821" s="45" t="s">
        <v>2770</v>
      </c>
      <c r="C821" s="1" t="s">
        <v>12</v>
      </c>
      <c r="D821" s="44"/>
      <c r="F821" s="17">
        <v>91.143316260000006</v>
      </c>
      <c r="G821" s="52"/>
      <c r="I821" s="45"/>
    </row>
    <row r="822" spans="1:9">
      <c r="A822" s="45" t="s">
        <v>2009</v>
      </c>
      <c r="C822" s="1" t="s">
        <v>5</v>
      </c>
      <c r="D822" s="44"/>
      <c r="F822" s="17">
        <v>0.83517698978999999</v>
      </c>
      <c r="G822" s="52"/>
      <c r="I822" s="45"/>
    </row>
    <row r="823" spans="1:9">
      <c r="A823" s="45" t="s">
        <v>2771</v>
      </c>
      <c r="C823" s="1" t="s">
        <v>9</v>
      </c>
      <c r="D823" s="44"/>
      <c r="F823" s="17">
        <v>60.659024377156918</v>
      </c>
      <c r="G823" s="52"/>
      <c r="I823" s="45"/>
    </row>
    <row r="824" spans="1:9">
      <c r="A824" s="45" t="s">
        <v>2010</v>
      </c>
      <c r="C824" s="1" t="s">
        <v>5</v>
      </c>
      <c r="D824" s="44"/>
      <c r="F824" s="17">
        <v>0.43194510972756001</v>
      </c>
      <c r="G824" s="52"/>
      <c r="I824" s="45"/>
    </row>
    <row r="825" spans="1:9">
      <c r="A825" s="45" t="s">
        <v>2389</v>
      </c>
      <c r="C825" s="1" t="s">
        <v>5</v>
      </c>
      <c r="D825" s="44"/>
      <c r="F825" s="17">
        <v>171.48921976</v>
      </c>
      <c r="G825" s="52"/>
      <c r="I825" s="45"/>
    </row>
    <row r="826" spans="1:9">
      <c r="A826" s="45" t="s">
        <v>2011</v>
      </c>
      <c r="C826" s="1" t="s">
        <v>5</v>
      </c>
      <c r="D826" s="44"/>
      <c r="F826" s="17">
        <v>3.0242281984200002E-2</v>
      </c>
      <c r="G826" s="52"/>
      <c r="I826" s="45"/>
    </row>
    <row r="827" spans="1:9">
      <c r="A827" s="45" t="s">
        <v>2012</v>
      </c>
      <c r="C827" s="1" t="s">
        <v>5</v>
      </c>
      <c r="D827" s="44"/>
      <c r="F827" s="17">
        <v>17.653072570848</v>
      </c>
      <c r="G827" s="52"/>
      <c r="I827" s="45"/>
    </row>
    <row r="828" spans="1:9">
      <c r="A828" s="45" t="s">
        <v>2772</v>
      </c>
      <c r="C828" s="1" t="s">
        <v>6</v>
      </c>
      <c r="D828" s="44"/>
      <c r="F828" s="17">
        <v>6.8703714616680012E-2</v>
      </c>
      <c r="G828" s="52"/>
      <c r="I828" s="45"/>
    </row>
    <row r="829" spans="1:9">
      <c r="A829" s="45" t="s">
        <v>1681</v>
      </c>
      <c r="C829" s="1" t="s">
        <v>17</v>
      </c>
      <c r="D829" s="44"/>
      <c r="F829" s="17">
        <v>0.23587752772584</v>
      </c>
      <c r="G829" s="52"/>
      <c r="I829" s="45"/>
    </row>
    <row r="830" spans="1:9">
      <c r="A830" s="45" t="s">
        <v>2773</v>
      </c>
      <c r="C830" s="1" t="s">
        <v>5</v>
      </c>
      <c r="D830" s="44"/>
      <c r="F830" s="17">
        <v>0.22087477938240002</v>
      </c>
      <c r="G830" s="52"/>
      <c r="I830" s="45"/>
    </row>
    <row r="831" spans="1:9">
      <c r="A831" s="45" t="s">
        <v>831</v>
      </c>
      <c r="C831" s="1" t="s">
        <v>17</v>
      </c>
      <c r="D831" s="44"/>
      <c r="F831" s="17">
        <v>72.545371799999998</v>
      </c>
      <c r="G831" s="52"/>
      <c r="I831" s="45"/>
    </row>
    <row r="832" spans="1:9">
      <c r="A832" s="45" t="s">
        <v>2013</v>
      </c>
      <c r="C832" s="1" t="s">
        <v>5</v>
      </c>
      <c r="D832" s="44"/>
      <c r="F832" s="17">
        <v>2.2791140266752001</v>
      </c>
      <c r="G832" s="52"/>
      <c r="I832" s="45"/>
    </row>
    <row r="833" spans="1:9">
      <c r="A833" s="45" t="s">
        <v>2014</v>
      </c>
      <c r="C833" s="1" t="s">
        <v>5</v>
      </c>
      <c r="D833" s="44"/>
      <c r="F833" s="17">
        <v>53.125773681895204</v>
      </c>
      <c r="G833" s="52"/>
      <c r="I833" s="45"/>
    </row>
    <row r="834" spans="1:9">
      <c r="A834" s="45" t="s">
        <v>2015</v>
      </c>
      <c r="C834" s="1" t="s">
        <v>5</v>
      </c>
      <c r="D834" s="44"/>
      <c r="F834" s="17">
        <v>1.3089703327272002</v>
      </c>
      <c r="G834" s="52"/>
      <c r="I834" s="45"/>
    </row>
    <row r="835" spans="1:9">
      <c r="A835" s="45" t="s">
        <v>2774</v>
      </c>
      <c r="C835" s="1" t="s">
        <v>17</v>
      </c>
      <c r="D835" s="44"/>
      <c r="F835" s="17">
        <v>0.29402715081168002</v>
      </c>
      <c r="G835" s="52"/>
      <c r="I835" s="45"/>
    </row>
    <row r="836" spans="1:9">
      <c r="A836" s="45" t="s">
        <v>1690</v>
      </c>
      <c r="C836" s="1" t="s">
        <v>17</v>
      </c>
      <c r="D836" s="44"/>
      <c r="F836" s="17">
        <v>8.817032504091241</v>
      </c>
      <c r="G836" s="52"/>
      <c r="I836" s="45"/>
    </row>
    <row r="837" spans="1:9">
      <c r="A837" s="45" t="s">
        <v>833</v>
      </c>
      <c r="C837" s="1" t="s">
        <v>613</v>
      </c>
      <c r="D837" s="44"/>
      <c r="F837" s="17">
        <v>188.41537546000001</v>
      </c>
      <c r="G837" s="52"/>
      <c r="I837" s="45"/>
    </row>
    <row r="838" spans="1:9">
      <c r="A838" s="45" t="s">
        <v>1247</v>
      </c>
      <c r="C838" s="1" t="s">
        <v>17</v>
      </c>
      <c r="D838" s="44"/>
      <c r="F838" s="17">
        <v>257.47184348229752</v>
      </c>
      <c r="G838" s="52"/>
      <c r="I838" s="45"/>
    </row>
    <row r="839" spans="1:9">
      <c r="A839" s="45" t="s">
        <v>834</v>
      </c>
      <c r="C839" s="1" t="s">
        <v>17</v>
      </c>
      <c r="D839" s="44"/>
      <c r="F839" s="17">
        <v>17.124997318125839</v>
      </c>
      <c r="G839" s="52"/>
      <c r="I839" s="45"/>
    </row>
    <row r="840" spans="1:9">
      <c r="A840" s="45" t="s">
        <v>2775</v>
      </c>
      <c r="C840" s="1" t="s">
        <v>21</v>
      </c>
      <c r="D840" s="44"/>
      <c r="F840" s="17">
        <v>2.64125230448508</v>
      </c>
      <c r="G840" s="52"/>
      <c r="I840" s="45"/>
    </row>
    <row r="841" spans="1:9">
      <c r="A841" s="45" t="s">
        <v>2776</v>
      </c>
      <c r="C841" s="1" t="s">
        <v>20</v>
      </c>
      <c r="D841" s="44"/>
      <c r="F841" s="17">
        <v>0.28237309981451997</v>
      </c>
      <c r="G841" s="52"/>
      <c r="I841" s="45"/>
    </row>
    <row r="842" spans="1:9">
      <c r="A842" s="45" t="s">
        <v>2777</v>
      </c>
      <c r="C842" s="1" t="s">
        <v>14</v>
      </c>
      <c r="D842" s="44"/>
      <c r="F842" s="17">
        <v>0.24431775295355998</v>
      </c>
      <c r="G842" s="52"/>
      <c r="I842" s="45"/>
    </row>
    <row r="843" spans="1:9">
      <c r="A843" s="45" t="s">
        <v>2016</v>
      </c>
      <c r="C843" s="1" t="s">
        <v>5</v>
      </c>
      <c r="D843" s="44"/>
      <c r="F843" s="17">
        <v>0.33274149788879998</v>
      </c>
      <c r="G843" s="52"/>
      <c r="I843" s="45"/>
    </row>
    <row r="844" spans="1:9">
      <c r="A844" s="45" t="s">
        <v>2778</v>
      </c>
      <c r="C844" s="1" t="s">
        <v>5</v>
      </c>
      <c r="D844" s="44"/>
      <c r="F844" s="17">
        <v>16.179964660173599</v>
      </c>
      <c r="G844" s="52"/>
      <c r="I844" s="45"/>
    </row>
    <row r="845" spans="1:9">
      <c r="A845" s="45" t="s">
        <v>2390</v>
      </c>
      <c r="C845" s="1" t="s">
        <v>5</v>
      </c>
      <c r="D845" s="44"/>
      <c r="F845" s="17">
        <v>227.71964063925441</v>
      </c>
      <c r="G845" s="52"/>
      <c r="I845" s="45"/>
    </row>
    <row r="846" spans="1:9">
      <c r="A846" s="45" t="s">
        <v>2779</v>
      </c>
      <c r="C846" s="1" t="s">
        <v>5</v>
      </c>
      <c r="D846" s="44"/>
      <c r="F846" s="17">
        <v>7.8840736603199998E-2</v>
      </c>
      <c r="G846" s="52"/>
      <c r="I846" s="45"/>
    </row>
    <row r="847" spans="1:9">
      <c r="A847" s="45" t="s">
        <v>837</v>
      </c>
      <c r="C847" s="1" t="s">
        <v>17</v>
      </c>
      <c r="D847" s="44"/>
      <c r="F847" s="17">
        <v>44.266294198217516</v>
      </c>
      <c r="G847" s="52"/>
      <c r="I847" s="45"/>
    </row>
    <row r="848" spans="1:9">
      <c r="A848" s="45" t="s">
        <v>1299</v>
      </c>
      <c r="C848" s="1" t="s">
        <v>341</v>
      </c>
      <c r="D848" s="44"/>
      <c r="F848" s="17">
        <v>60.25369731</v>
      </c>
      <c r="G848" s="52"/>
      <c r="I848" s="45"/>
    </row>
    <row r="849" spans="1:9">
      <c r="A849" s="45" t="s">
        <v>2017</v>
      </c>
      <c r="C849" s="1" t="s">
        <v>5</v>
      </c>
      <c r="D849" s="44"/>
      <c r="F849" s="17">
        <v>1.2779321521824001</v>
      </c>
      <c r="G849" s="52"/>
      <c r="I849" s="45"/>
    </row>
    <row r="850" spans="1:9">
      <c r="A850" s="45" t="s">
        <v>1706</v>
      </c>
      <c r="C850" s="1" t="s">
        <v>17</v>
      </c>
      <c r="D850" s="44"/>
      <c r="F850" s="17">
        <v>0.33084089330291999</v>
      </c>
      <c r="G850" s="52"/>
      <c r="I850" s="45"/>
    </row>
    <row r="851" spans="1:9">
      <c r="A851" s="45" t="s">
        <v>2391</v>
      </c>
      <c r="C851" s="1" t="s">
        <v>5</v>
      </c>
      <c r="D851" s="44"/>
      <c r="F851" s="17">
        <v>0.15083452921679999</v>
      </c>
      <c r="G851" s="52"/>
      <c r="I851" s="45"/>
    </row>
    <row r="852" spans="1:9">
      <c r="A852" s="45" t="s">
        <v>2780</v>
      </c>
      <c r="C852" s="1" t="s">
        <v>10</v>
      </c>
      <c r="D852" s="44"/>
      <c r="F852" s="17">
        <v>6.8075913545639993E-2</v>
      </c>
      <c r="G852" s="52"/>
      <c r="I852" s="45"/>
    </row>
    <row r="853" spans="1:9">
      <c r="A853" s="45" t="s">
        <v>1705</v>
      </c>
      <c r="C853" s="1" t="s">
        <v>17</v>
      </c>
      <c r="D853" s="44"/>
      <c r="F853" s="17">
        <v>1.4431832558629198</v>
      </c>
      <c r="G853" s="52"/>
      <c r="I853" s="45"/>
    </row>
    <row r="854" spans="1:9">
      <c r="A854" s="45" t="s">
        <v>1177</v>
      </c>
      <c r="C854" s="1" t="s">
        <v>5</v>
      </c>
      <c r="D854" s="44"/>
      <c r="F854" s="17">
        <v>180.42199528</v>
      </c>
      <c r="G854" s="52"/>
      <c r="I854" s="45"/>
    </row>
    <row r="855" spans="1:9">
      <c r="A855" s="45" t="s">
        <v>1682</v>
      </c>
      <c r="C855" s="1" t="s">
        <v>17</v>
      </c>
      <c r="D855" s="44"/>
      <c r="F855" s="17">
        <v>0.70854990473124002</v>
      </c>
      <c r="G855" s="52"/>
      <c r="I855" s="45"/>
    </row>
    <row r="856" spans="1:9">
      <c r="A856" s="45" t="s">
        <v>2018</v>
      </c>
      <c r="C856" s="1" t="s">
        <v>5</v>
      </c>
      <c r="D856" s="44"/>
      <c r="F856" s="17">
        <v>0.28453790336400003</v>
      </c>
      <c r="G856" s="52"/>
      <c r="I856" s="45"/>
    </row>
    <row r="857" spans="1:9">
      <c r="A857" s="45" t="s">
        <v>2781</v>
      </c>
      <c r="C857" s="1" t="s">
        <v>21</v>
      </c>
      <c r="D857" s="44"/>
      <c r="F857" s="17">
        <v>171.88842765000001</v>
      </c>
      <c r="G857" s="52"/>
      <c r="I857" s="45"/>
    </row>
    <row r="858" spans="1:9">
      <c r="A858" s="45" t="s">
        <v>1248</v>
      </c>
      <c r="C858" s="1" t="s">
        <v>5</v>
      </c>
      <c r="D858" s="44"/>
      <c r="F858" s="17">
        <v>193.00599263000001</v>
      </c>
      <c r="G858" s="52"/>
      <c r="I858" s="45"/>
    </row>
    <row r="859" spans="1:9">
      <c r="A859" s="45" t="s">
        <v>1704</v>
      </c>
      <c r="C859" s="1" t="s">
        <v>17</v>
      </c>
      <c r="D859" s="44"/>
      <c r="F859" s="17">
        <v>10.1274006265146</v>
      </c>
      <c r="G859" s="52"/>
      <c r="I859" s="45"/>
    </row>
    <row r="860" spans="1:9">
      <c r="A860" s="45" t="s">
        <v>2782</v>
      </c>
      <c r="C860" s="1" t="s">
        <v>5</v>
      </c>
      <c r="D860" s="44"/>
      <c r="F860" s="17">
        <v>13.2348384552384</v>
      </c>
      <c r="G860" s="52"/>
      <c r="I860" s="45"/>
    </row>
    <row r="861" spans="1:9">
      <c r="A861" s="45" t="s">
        <v>840</v>
      </c>
      <c r="C861" s="1" t="s">
        <v>341</v>
      </c>
      <c r="D861" s="44"/>
      <c r="F861" s="17">
        <v>67.96192495999999</v>
      </c>
      <c r="G861" s="52"/>
      <c r="I861" s="45"/>
    </row>
    <row r="862" spans="1:9">
      <c r="A862" s="45" t="s">
        <v>580</v>
      </c>
      <c r="C862" s="1" t="s">
        <v>341</v>
      </c>
      <c r="D862" s="44"/>
      <c r="F862" s="17">
        <v>56.639837340000007</v>
      </c>
      <c r="G862" s="52"/>
      <c r="I862" s="45"/>
    </row>
    <row r="863" spans="1:9">
      <c r="A863" s="45" t="s">
        <v>2019</v>
      </c>
      <c r="C863" s="1" t="s">
        <v>5</v>
      </c>
      <c r="D863" s="44"/>
      <c r="F863" s="17">
        <v>10.796126156243998</v>
      </c>
      <c r="G863" s="52"/>
      <c r="I863" s="45"/>
    </row>
    <row r="864" spans="1:9">
      <c r="A864" s="45" t="s">
        <v>2783</v>
      </c>
      <c r="C864" s="1" t="s">
        <v>6</v>
      </c>
      <c r="D864" s="44"/>
      <c r="F864" s="17">
        <v>0.99019376702532003</v>
      </c>
      <c r="G864" s="52"/>
      <c r="I864" s="45"/>
    </row>
    <row r="865" spans="1:9">
      <c r="A865" s="45" t="s">
        <v>2784</v>
      </c>
      <c r="C865" s="1" t="s">
        <v>5</v>
      </c>
      <c r="D865" s="44"/>
      <c r="F865" s="17">
        <v>21.638359313999999</v>
      </c>
      <c r="G865" s="52"/>
      <c r="I865" s="45"/>
    </row>
    <row r="866" spans="1:9">
      <c r="A866" s="45" t="s">
        <v>2785</v>
      </c>
      <c r="C866" s="1" t="s">
        <v>14</v>
      </c>
      <c r="D866" s="44"/>
      <c r="F866" s="17">
        <v>0.5297054276685601</v>
      </c>
      <c r="G866" s="52"/>
      <c r="I866" s="45"/>
    </row>
    <row r="867" spans="1:9">
      <c r="A867" s="45" t="s">
        <v>1495</v>
      </c>
      <c r="C867" s="1" t="s">
        <v>4</v>
      </c>
      <c r="D867" s="44"/>
      <c r="F867" s="17">
        <v>0.84361179504887995</v>
      </c>
      <c r="G867" s="52"/>
      <c r="I867" s="45"/>
    </row>
    <row r="868" spans="1:9">
      <c r="A868" s="45" t="s">
        <v>431</v>
      </c>
      <c r="C868" s="1" t="s">
        <v>17</v>
      </c>
      <c r="D868" s="44"/>
      <c r="F868" s="17">
        <v>214.35961417999999</v>
      </c>
      <c r="G868" s="52"/>
      <c r="I868" s="45"/>
    </row>
    <row r="869" spans="1:9">
      <c r="A869" s="45" t="s">
        <v>2392</v>
      </c>
      <c r="C869" s="1" t="s">
        <v>5</v>
      </c>
      <c r="D869" s="44"/>
      <c r="F869" s="17">
        <v>20.555786898504</v>
      </c>
      <c r="G869" s="52"/>
      <c r="I869" s="45"/>
    </row>
    <row r="870" spans="1:9">
      <c r="A870" s="45" t="s">
        <v>1431</v>
      </c>
      <c r="C870" s="1" t="s">
        <v>5</v>
      </c>
      <c r="D870" s="44"/>
      <c r="F870" s="17">
        <v>171.49913000000001</v>
      </c>
      <c r="G870" s="52"/>
      <c r="I870" s="45"/>
    </row>
    <row r="871" spans="1:9">
      <c r="A871" s="45" t="s">
        <v>2393</v>
      </c>
      <c r="C871" s="1" t="s">
        <v>17</v>
      </c>
      <c r="D871" s="44"/>
      <c r="F871" s="17">
        <v>0.60650140420583998</v>
      </c>
      <c r="G871" s="52"/>
      <c r="I871" s="45"/>
    </row>
    <row r="872" spans="1:9">
      <c r="A872" s="45" t="s">
        <v>2020</v>
      </c>
      <c r="C872" s="1" t="s">
        <v>5</v>
      </c>
      <c r="D872" s="44"/>
      <c r="F872" s="17">
        <v>0.26127636472080001</v>
      </c>
      <c r="G872" s="52"/>
      <c r="I872" s="45"/>
    </row>
    <row r="873" spans="1:9">
      <c r="A873" s="45" t="s">
        <v>1178</v>
      </c>
      <c r="C873" s="1" t="s">
        <v>19</v>
      </c>
      <c r="D873" s="44"/>
      <c r="F873" s="17">
        <v>183.88322628</v>
      </c>
      <c r="G873" s="52"/>
      <c r="I873" s="45"/>
    </row>
    <row r="874" spans="1:9">
      <c r="A874" s="45" t="s">
        <v>2786</v>
      </c>
      <c r="C874" s="1" t="s">
        <v>13</v>
      </c>
      <c r="D874" s="44"/>
      <c r="F874" s="17">
        <v>199.61645528</v>
      </c>
      <c r="G874" s="52"/>
      <c r="I874" s="45"/>
    </row>
    <row r="875" spans="1:9">
      <c r="A875" s="45" t="s">
        <v>2787</v>
      </c>
      <c r="C875" s="1" t="s">
        <v>5</v>
      </c>
      <c r="D875" s="44"/>
      <c r="F875" s="17">
        <v>2.6859740887979999</v>
      </c>
      <c r="G875" s="52"/>
      <c r="I875" s="45"/>
    </row>
    <row r="876" spans="1:9">
      <c r="A876" s="45" t="s">
        <v>2788</v>
      </c>
      <c r="C876" s="1" t="s">
        <v>21</v>
      </c>
      <c r="D876" s="44"/>
      <c r="F876" s="17">
        <v>139.24047902999999</v>
      </c>
      <c r="G876" s="52"/>
      <c r="I876" s="45"/>
    </row>
    <row r="877" spans="1:9">
      <c r="A877" s="45" t="s">
        <v>2789</v>
      </c>
      <c r="C877" s="1" t="s">
        <v>5</v>
      </c>
      <c r="D877" s="44"/>
      <c r="F877" s="17">
        <v>220.14277264722239</v>
      </c>
      <c r="G877" s="52"/>
      <c r="I877" s="45"/>
    </row>
    <row r="878" spans="1:9">
      <c r="A878" s="45" t="s">
        <v>1522</v>
      </c>
      <c r="C878" s="1" t="s">
        <v>17</v>
      </c>
      <c r="D878" s="44"/>
      <c r="F878" s="17">
        <v>12.58016158281168</v>
      </c>
      <c r="G878" s="52"/>
      <c r="I878" s="45"/>
    </row>
    <row r="879" spans="1:9">
      <c r="A879" s="45" t="s">
        <v>2790</v>
      </c>
      <c r="C879" s="1" t="s">
        <v>5</v>
      </c>
      <c r="D879" s="44"/>
      <c r="F879" s="17">
        <v>0.82912460407920008</v>
      </c>
      <c r="G879" s="52"/>
      <c r="I879" s="45"/>
    </row>
    <row r="880" spans="1:9">
      <c r="A880" s="45" t="s">
        <v>2791</v>
      </c>
      <c r="C880" s="1" t="s">
        <v>21</v>
      </c>
      <c r="D880" s="44"/>
      <c r="F880" s="17">
        <v>174.90649759000001</v>
      </c>
      <c r="G880" s="52"/>
      <c r="I880" s="45"/>
    </row>
    <row r="881" spans="1:9">
      <c r="A881" s="45" t="s">
        <v>2792</v>
      </c>
      <c r="C881" s="1" t="s">
        <v>19</v>
      </c>
      <c r="D881" s="44"/>
      <c r="F881" s="17">
        <v>143.80041241999999</v>
      </c>
      <c r="G881" s="52"/>
      <c r="I881" s="45"/>
    </row>
    <row r="882" spans="1:9">
      <c r="A882" s="45" t="s">
        <v>432</v>
      </c>
      <c r="C882" s="1" t="s">
        <v>5</v>
      </c>
      <c r="D882" s="44"/>
      <c r="F882" s="17">
        <v>241.68238234660001</v>
      </c>
      <c r="G882" s="52"/>
      <c r="I882" s="45"/>
    </row>
    <row r="883" spans="1:9">
      <c r="A883" s="45" t="s">
        <v>2022</v>
      </c>
      <c r="C883" s="1" t="s">
        <v>5</v>
      </c>
      <c r="D883" s="44"/>
      <c r="F883" s="17">
        <v>9.6742728925127999</v>
      </c>
      <c r="G883" s="52"/>
      <c r="I883" s="45"/>
    </row>
    <row r="884" spans="1:9">
      <c r="A884" s="45" t="s">
        <v>2793</v>
      </c>
      <c r="C884" s="1" t="s">
        <v>21</v>
      </c>
      <c r="D884" s="44"/>
      <c r="F884" s="17">
        <v>189.30054688999999</v>
      </c>
      <c r="G884" s="52"/>
      <c r="I884" s="45"/>
    </row>
    <row r="885" spans="1:9">
      <c r="A885" s="45" t="s">
        <v>2023</v>
      </c>
      <c r="C885" s="1" t="s">
        <v>5</v>
      </c>
      <c r="D885" s="44"/>
      <c r="F885" s="17">
        <v>1.0479925566396</v>
      </c>
      <c r="G885" s="52"/>
      <c r="I885" s="45"/>
    </row>
    <row r="886" spans="1:9">
      <c r="A886" s="45" t="s">
        <v>2794</v>
      </c>
      <c r="C886" s="1" t="s">
        <v>6</v>
      </c>
      <c r="D886" s="44"/>
      <c r="F886" s="17">
        <v>6.4869874486560009E-2</v>
      </c>
      <c r="G886" s="52"/>
      <c r="I886" s="45"/>
    </row>
    <row r="887" spans="1:9">
      <c r="A887" s="45" t="s">
        <v>1300</v>
      </c>
      <c r="C887" s="1" t="s">
        <v>5</v>
      </c>
      <c r="D887" s="44"/>
      <c r="F887" s="17">
        <v>221.15711465000001</v>
      </c>
      <c r="G887" s="52"/>
      <c r="I887" s="45"/>
    </row>
    <row r="888" spans="1:9">
      <c r="A888" s="45" t="s">
        <v>2024</v>
      </c>
      <c r="C888" s="1" t="s">
        <v>5</v>
      </c>
      <c r="D888" s="44"/>
      <c r="F888" s="17">
        <v>0.16821255765599999</v>
      </c>
      <c r="G888" s="52"/>
      <c r="I888" s="45"/>
    </row>
    <row r="889" spans="1:9">
      <c r="A889" s="45" t="s">
        <v>2795</v>
      </c>
      <c r="C889" s="1" t="s">
        <v>13</v>
      </c>
      <c r="D889" s="44"/>
      <c r="F889" s="17">
        <v>4.2499966221741605</v>
      </c>
      <c r="G889" s="52"/>
      <c r="I889" s="45"/>
    </row>
    <row r="890" spans="1:9">
      <c r="A890" s="45" t="s">
        <v>2796</v>
      </c>
      <c r="C890" s="1" t="s">
        <v>13</v>
      </c>
      <c r="D890" s="44"/>
      <c r="F890" s="17">
        <v>1.35652246530372</v>
      </c>
      <c r="G890" s="52"/>
      <c r="I890" s="45"/>
    </row>
    <row r="891" spans="1:9">
      <c r="A891" s="45" t="s">
        <v>2797</v>
      </c>
      <c r="C891" s="1" t="s">
        <v>341</v>
      </c>
      <c r="D891" s="44"/>
      <c r="F891" s="17">
        <v>59.398727460000003</v>
      </c>
      <c r="G891" s="52"/>
      <c r="I891" s="45"/>
    </row>
    <row r="892" spans="1:9">
      <c r="A892" s="45" t="s">
        <v>2798</v>
      </c>
      <c r="C892" s="1" t="s">
        <v>14</v>
      </c>
      <c r="D892" s="44"/>
      <c r="F892" s="17">
        <v>273.86889135000001</v>
      </c>
      <c r="G892" s="52"/>
      <c r="I892" s="45"/>
    </row>
    <row r="893" spans="1:9">
      <c r="A893" s="45" t="s">
        <v>2799</v>
      </c>
      <c r="C893" s="1" t="s">
        <v>6</v>
      </c>
      <c r="D893" s="44"/>
      <c r="F893" s="17">
        <v>0.25643731977864004</v>
      </c>
      <c r="G893" s="52"/>
      <c r="I893" s="45"/>
    </row>
    <row r="894" spans="1:9">
      <c r="A894" s="45" t="s">
        <v>2025</v>
      </c>
      <c r="C894" s="1" t="s">
        <v>5</v>
      </c>
      <c r="D894" s="44"/>
      <c r="F894" s="17">
        <v>0.34556387579999998</v>
      </c>
      <c r="G894" s="52"/>
      <c r="I894" s="45"/>
    </row>
    <row r="895" spans="1:9">
      <c r="A895" s="45" t="s">
        <v>2800</v>
      </c>
      <c r="C895" s="1" t="s">
        <v>17</v>
      </c>
      <c r="D895" s="44"/>
      <c r="F895" s="17">
        <v>0.10768522889123999</v>
      </c>
      <c r="G895" s="52"/>
      <c r="I895" s="45"/>
    </row>
    <row r="896" spans="1:9">
      <c r="A896" s="45" t="s">
        <v>2026</v>
      </c>
      <c r="C896" s="1" t="s">
        <v>5</v>
      </c>
      <c r="D896" s="44"/>
      <c r="F896" s="17">
        <v>0.4795734879936</v>
      </c>
      <c r="G896" s="52"/>
      <c r="I896" s="45"/>
    </row>
    <row r="897" spans="1:9">
      <c r="A897" s="45" t="s">
        <v>1179</v>
      </c>
      <c r="C897" s="1" t="s">
        <v>5</v>
      </c>
      <c r="D897" s="44"/>
      <c r="F897" s="17">
        <v>168.54901415</v>
      </c>
      <c r="G897" s="52"/>
      <c r="I897" s="45"/>
    </row>
    <row r="898" spans="1:9">
      <c r="A898" s="45" t="s">
        <v>847</v>
      </c>
      <c r="C898" s="1" t="s">
        <v>341</v>
      </c>
      <c r="D898" s="44"/>
      <c r="F898" s="17">
        <v>54.713490659999998</v>
      </c>
      <c r="G898" s="52"/>
      <c r="I898" s="45"/>
    </row>
    <row r="899" spans="1:9">
      <c r="A899" s="45" t="s">
        <v>2027</v>
      </c>
      <c r="C899" s="1" t="s">
        <v>5</v>
      </c>
      <c r="D899" s="44"/>
      <c r="F899" s="17">
        <v>0.363583310805</v>
      </c>
      <c r="G899" s="52"/>
      <c r="I899" s="45"/>
    </row>
    <row r="900" spans="1:9">
      <c r="A900" s="45" t="s">
        <v>2030</v>
      </c>
      <c r="C900" s="1" t="s">
        <v>5</v>
      </c>
      <c r="D900" s="44"/>
      <c r="F900" s="17">
        <v>1.0688171360723999</v>
      </c>
      <c r="G900" s="52"/>
      <c r="I900" s="45"/>
    </row>
    <row r="901" spans="1:9">
      <c r="A901" s="45" t="s">
        <v>2035</v>
      </c>
      <c r="C901" s="1" t="s">
        <v>5</v>
      </c>
      <c r="D901" s="44"/>
      <c r="F901" s="17">
        <v>0.38965228216199999</v>
      </c>
      <c r="G901" s="52"/>
      <c r="I901" s="45"/>
    </row>
    <row r="902" spans="1:9">
      <c r="A902" s="45" t="s">
        <v>2034</v>
      </c>
      <c r="C902" s="1" t="s">
        <v>5</v>
      </c>
      <c r="D902" s="44"/>
      <c r="F902" s="17">
        <v>0.61325574452999998</v>
      </c>
      <c r="G902" s="52"/>
      <c r="I902" s="45"/>
    </row>
    <row r="903" spans="1:9">
      <c r="A903" s="45" t="s">
        <v>2033</v>
      </c>
      <c r="C903" s="1" t="s">
        <v>5</v>
      </c>
      <c r="D903" s="44"/>
      <c r="F903" s="17">
        <v>0.32839440828479999</v>
      </c>
      <c r="G903" s="52"/>
      <c r="I903" s="45"/>
    </row>
    <row r="904" spans="1:9">
      <c r="A904" s="45" t="s">
        <v>2028</v>
      </c>
      <c r="C904" s="1" t="s">
        <v>5</v>
      </c>
      <c r="D904" s="44"/>
      <c r="F904" s="17">
        <v>7.6880002399200009E-2</v>
      </c>
      <c r="G904" s="52"/>
      <c r="I904" s="45"/>
    </row>
    <row r="905" spans="1:9">
      <c r="A905" s="45" t="s">
        <v>2029</v>
      </c>
      <c r="C905" s="1" t="s">
        <v>5</v>
      </c>
      <c r="D905" s="44"/>
      <c r="F905" s="17">
        <v>2.6943953081759995</v>
      </c>
      <c r="G905" s="52"/>
      <c r="I905" s="45"/>
    </row>
    <row r="906" spans="1:9">
      <c r="A906" s="45" t="s">
        <v>2032</v>
      </c>
      <c r="C906" s="1" t="s">
        <v>5</v>
      </c>
      <c r="D906" s="44"/>
      <c r="F906" s="17">
        <v>1.03451121774</v>
      </c>
      <c r="G906" s="52"/>
      <c r="I906" s="45"/>
    </row>
    <row r="907" spans="1:9">
      <c r="A907" s="45" t="s">
        <v>2801</v>
      </c>
      <c r="C907" s="1" t="s">
        <v>14</v>
      </c>
      <c r="D907" s="44"/>
      <c r="F907" s="17">
        <v>0.30970449894384</v>
      </c>
      <c r="G907" s="52"/>
      <c r="I907" s="45"/>
    </row>
    <row r="908" spans="1:9">
      <c r="A908" s="45" t="s">
        <v>2031</v>
      </c>
      <c r="C908" s="1" t="s">
        <v>5</v>
      </c>
      <c r="D908" s="44"/>
      <c r="F908" s="17">
        <v>1.4368663639043999</v>
      </c>
      <c r="G908" s="52"/>
      <c r="I908" s="45"/>
    </row>
    <row r="909" spans="1:9">
      <c r="A909" s="45" t="s">
        <v>2036</v>
      </c>
      <c r="C909" s="1" t="s">
        <v>5</v>
      </c>
      <c r="D909" s="44"/>
      <c r="F909" s="17">
        <v>27.660205755982798</v>
      </c>
      <c r="G909" s="52"/>
      <c r="I909" s="45"/>
    </row>
    <row r="910" spans="1:9">
      <c r="A910" s="45" t="s">
        <v>2039</v>
      </c>
      <c r="C910" s="1" t="s">
        <v>5</v>
      </c>
      <c r="D910" s="44"/>
      <c r="F910" s="17">
        <v>0.36342453644639999</v>
      </c>
      <c r="G910" s="52"/>
      <c r="I910" s="45"/>
    </row>
    <row r="911" spans="1:9">
      <c r="A911" s="45" t="s">
        <v>2802</v>
      </c>
      <c r="C911" s="1" t="s">
        <v>14</v>
      </c>
      <c r="D911" s="44"/>
      <c r="F911" s="17">
        <v>0.47842316008344005</v>
      </c>
      <c r="G911" s="52"/>
      <c r="I911" s="45"/>
    </row>
    <row r="912" spans="1:9">
      <c r="A912" s="45" t="s">
        <v>2803</v>
      </c>
      <c r="C912" s="1" t="s">
        <v>21</v>
      </c>
      <c r="D912" s="44"/>
      <c r="F912" s="17">
        <v>0.35208678541607996</v>
      </c>
      <c r="G912" s="52"/>
      <c r="I912" s="45"/>
    </row>
    <row r="913" spans="1:9">
      <c r="A913" s="45" t="s">
        <v>2037</v>
      </c>
      <c r="C913" s="1" t="s">
        <v>5</v>
      </c>
      <c r="D913" s="44"/>
      <c r="F913" s="17">
        <v>20.240927898048</v>
      </c>
      <c r="G913" s="52"/>
      <c r="I913" s="45"/>
    </row>
    <row r="914" spans="1:9">
      <c r="A914" s="45" t="s">
        <v>2038</v>
      </c>
      <c r="C914" s="1" t="s">
        <v>5</v>
      </c>
      <c r="D914" s="44"/>
      <c r="F914" s="17">
        <v>8.1720642603599999E-2</v>
      </c>
      <c r="G914" s="52"/>
      <c r="I914" s="45"/>
    </row>
    <row r="915" spans="1:9">
      <c r="A915" s="45" t="s">
        <v>2041</v>
      </c>
      <c r="C915" s="1" t="s">
        <v>5</v>
      </c>
      <c r="D915" s="44"/>
      <c r="F915" s="17">
        <v>14.105210460541201</v>
      </c>
      <c r="G915" s="52"/>
      <c r="I915" s="45"/>
    </row>
    <row r="916" spans="1:9">
      <c r="A916" s="45" t="s">
        <v>2040</v>
      </c>
      <c r="C916" s="1" t="s">
        <v>5</v>
      </c>
      <c r="D916" s="44"/>
      <c r="F916" s="17">
        <v>0.29142289828080004</v>
      </c>
      <c r="G916" s="52"/>
      <c r="I916" s="45"/>
    </row>
    <row r="917" spans="1:9">
      <c r="A917" s="45" t="s">
        <v>46</v>
      </c>
      <c r="C917" s="1" t="s">
        <v>5</v>
      </c>
      <c r="D917" s="44"/>
      <c r="F917" s="17">
        <v>35.946483404832001</v>
      </c>
      <c r="G917" s="52"/>
      <c r="I917" s="45"/>
    </row>
    <row r="918" spans="1:9">
      <c r="A918" s="45" t="s">
        <v>2804</v>
      </c>
      <c r="C918" s="1" t="s">
        <v>21</v>
      </c>
      <c r="D918" s="44"/>
      <c r="F918" s="17">
        <v>214.05464418435872</v>
      </c>
      <c r="G918" s="52"/>
      <c r="I918" s="45"/>
    </row>
    <row r="919" spans="1:9">
      <c r="A919" s="45" t="s">
        <v>2042</v>
      </c>
      <c r="C919" s="1" t="s">
        <v>5</v>
      </c>
      <c r="D919" s="44"/>
      <c r="F919" s="17">
        <v>31.248881146969197</v>
      </c>
      <c r="G919" s="52"/>
      <c r="I919" s="45"/>
    </row>
    <row r="920" spans="1:9">
      <c r="A920" s="45" t="s">
        <v>1526</v>
      </c>
      <c r="C920" s="1" t="s">
        <v>17</v>
      </c>
      <c r="D920" s="44"/>
      <c r="F920" s="17">
        <v>0.72031018450247997</v>
      </c>
      <c r="G920" s="52"/>
      <c r="I920" s="45"/>
    </row>
    <row r="921" spans="1:9">
      <c r="A921" s="45" t="s">
        <v>2805</v>
      </c>
      <c r="C921" s="1" t="s">
        <v>6</v>
      </c>
      <c r="D921" s="44"/>
      <c r="F921" s="17">
        <v>0.92504035428948017</v>
      </c>
      <c r="G921" s="52"/>
      <c r="I921" s="45"/>
    </row>
    <row r="922" spans="1:9">
      <c r="A922" s="45" t="s">
        <v>2806</v>
      </c>
      <c r="C922" s="1" t="s">
        <v>12</v>
      </c>
      <c r="D922" s="44"/>
      <c r="F922" s="17">
        <v>221.22906756332733</v>
      </c>
      <c r="G922" s="52"/>
      <c r="I922" s="45"/>
    </row>
    <row r="923" spans="1:9">
      <c r="A923" s="45" t="s">
        <v>2044</v>
      </c>
      <c r="C923" s="1" t="s">
        <v>5</v>
      </c>
      <c r="D923" s="44"/>
      <c r="F923" s="17">
        <v>0.15107983347599999</v>
      </c>
      <c r="G923" s="52"/>
      <c r="I923" s="45"/>
    </row>
    <row r="924" spans="1:9">
      <c r="A924" s="45" t="s">
        <v>215</v>
      </c>
      <c r="C924" s="1" t="s">
        <v>5</v>
      </c>
      <c r="D924" s="44"/>
      <c r="F924" s="17">
        <v>24.433842042581396</v>
      </c>
      <c r="G924" s="52"/>
      <c r="I924" s="45"/>
    </row>
    <row r="925" spans="1:9">
      <c r="A925" s="45" t="s">
        <v>2045</v>
      </c>
      <c r="C925" s="1" t="s">
        <v>5</v>
      </c>
      <c r="D925" s="44"/>
      <c r="F925" s="17">
        <v>0.27675576957600001</v>
      </c>
      <c r="G925" s="52"/>
      <c r="I925" s="45"/>
    </row>
    <row r="926" spans="1:9">
      <c r="A926" s="45" t="s">
        <v>2043</v>
      </c>
      <c r="C926" s="1" t="s">
        <v>5</v>
      </c>
      <c r="D926" s="44"/>
      <c r="F926" s="17">
        <v>16.349715665197198</v>
      </c>
      <c r="G926" s="52"/>
      <c r="I926" s="45"/>
    </row>
    <row r="927" spans="1:9">
      <c r="A927" s="45" t="s">
        <v>2046</v>
      </c>
      <c r="C927" s="1" t="s">
        <v>5</v>
      </c>
      <c r="D927" s="44"/>
      <c r="F927" s="17">
        <v>0.33335809289639995</v>
      </c>
      <c r="G927" s="52"/>
      <c r="I927" s="45"/>
    </row>
    <row r="928" spans="1:9">
      <c r="A928" s="45" t="s">
        <v>2807</v>
      </c>
      <c r="C928" s="1" t="s">
        <v>21</v>
      </c>
      <c r="D928" s="44"/>
      <c r="F928" s="17">
        <v>2.0753248785469203</v>
      </c>
      <c r="G928" s="52"/>
      <c r="I928" s="45"/>
    </row>
    <row r="929" spans="1:9">
      <c r="A929" s="45" t="s">
        <v>2808</v>
      </c>
      <c r="C929" s="1" t="s">
        <v>14</v>
      </c>
      <c r="D929" s="44"/>
      <c r="F929" s="17">
        <v>186.57654811</v>
      </c>
      <c r="G929" s="52"/>
      <c r="I929" s="45"/>
    </row>
    <row r="930" spans="1:9">
      <c r="A930" s="45" t="s">
        <v>2047</v>
      </c>
      <c r="C930" s="1" t="s">
        <v>5</v>
      </c>
      <c r="D930" s="44"/>
      <c r="F930" s="17">
        <v>0.67641394186080006</v>
      </c>
      <c r="G930" s="52"/>
      <c r="I930" s="45"/>
    </row>
    <row r="931" spans="1:9">
      <c r="A931" s="45" t="s">
        <v>2809</v>
      </c>
      <c r="C931" s="1" t="s">
        <v>21</v>
      </c>
      <c r="D931" s="44"/>
      <c r="F931" s="17">
        <v>6.8876186001480003E-2</v>
      </c>
      <c r="G931" s="52"/>
      <c r="I931" s="45"/>
    </row>
    <row r="932" spans="1:9">
      <c r="A932" s="45" t="s">
        <v>2810</v>
      </c>
      <c r="C932" s="1" t="s">
        <v>9</v>
      </c>
      <c r="D932" s="44"/>
      <c r="F932" s="17">
        <v>67.998814332254554</v>
      </c>
      <c r="G932" s="52"/>
      <c r="I932" s="45"/>
    </row>
    <row r="933" spans="1:9">
      <c r="A933" s="45" t="s">
        <v>2811</v>
      </c>
      <c r="C933" s="1" t="s">
        <v>9</v>
      </c>
      <c r="D933" s="44"/>
      <c r="F933" s="17">
        <v>7.3926106305480008E-2</v>
      </c>
      <c r="G933" s="52"/>
      <c r="I933" s="45"/>
    </row>
    <row r="934" spans="1:9">
      <c r="A934" s="45" t="s">
        <v>2812</v>
      </c>
      <c r="C934" s="1" t="s">
        <v>5</v>
      </c>
      <c r="D934" s="44"/>
      <c r="F934" s="17">
        <v>19.225276210483202</v>
      </c>
      <c r="G934" s="52"/>
      <c r="I934" s="45"/>
    </row>
    <row r="935" spans="1:9">
      <c r="A935" s="45" t="s">
        <v>2813</v>
      </c>
      <c r="C935" s="1" t="s">
        <v>5</v>
      </c>
      <c r="D935" s="44"/>
      <c r="F935" s="17">
        <v>0.13153224839040001</v>
      </c>
      <c r="G935" s="52"/>
      <c r="I935" s="45"/>
    </row>
    <row r="936" spans="1:9">
      <c r="A936" s="45" t="s">
        <v>2814</v>
      </c>
      <c r="C936" s="1" t="s">
        <v>12</v>
      </c>
      <c r="D936" s="44"/>
      <c r="F936" s="17">
        <v>0.23020040130516001</v>
      </c>
      <c r="G936" s="52"/>
      <c r="I936" s="45"/>
    </row>
    <row r="937" spans="1:9">
      <c r="A937" s="45" t="s">
        <v>2048</v>
      </c>
      <c r="C937" s="1" t="s">
        <v>5</v>
      </c>
      <c r="D937" s="44"/>
      <c r="F937" s="17">
        <v>24.634094428944</v>
      </c>
      <c r="G937" s="52"/>
      <c r="I937" s="45"/>
    </row>
    <row r="938" spans="1:9">
      <c r="A938" s="45" t="s">
        <v>2049</v>
      </c>
      <c r="C938" s="1" t="s">
        <v>5</v>
      </c>
      <c r="D938" s="44"/>
      <c r="F938" s="17">
        <v>0.51178840326899999</v>
      </c>
      <c r="G938" s="52"/>
      <c r="I938" s="45"/>
    </row>
    <row r="939" spans="1:9">
      <c r="A939" s="45" t="s">
        <v>1301</v>
      </c>
      <c r="C939" s="1" t="s">
        <v>17</v>
      </c>
      <c r="D939" s="44"/>
      <c r="F939" s="17">
        <v>189.19339614738249</v>
      </c>
      <c r="G939" s="52"/>
      <c r="I939" s="45"/>
    </row>
    <row r="940" spans="1:9">
      <c r="A940" s="45" t="s">
        <v>2815</v>
      </c>
      <c r="C940" s="1" t="s">
        <v>12</v>
      </c>
      <c r="D940" s="44"/>
      <c r="F940" s="17">
        <v>182.82900936000001</v>
      </c>
      <c r="G940" s="52"/>
      <c r="I940" s="45"/>
    </row>
    <row r="941" spans="1:9">
      <c r="A941" s="45" t="s">
        <v>1523</v>
      </c>
      <c r="C941" s="1" t="s">
        <v>17</v>
      </c>
      <c r="D941" s="44"/>
      <c r="F941" s="17">
        <v>0.78109108804583993</v>
      </c>
      <c r="G941" s="52"/>
      <c r="I941" s="45"/>
    </row>
    <row r="942" spans="1:9">
      <c r="A942" s="45" t="s">
        <v>2816</v>
      </c>
      <c r="C942" s="1" t="s">
        <v>17</v>
      </c>
      <c r="D942" s="44"/>
      <c r="F942" s="17">
        <v>270.92576408226296</v>
      </c>
      <c r="G942" s="52"/>
      <c r="I942" s="45"/>
    </row>
    <row r="943" spans="1:9">
      <c r="A943" s="45" t="s">
        <v>1524</v>
      </c>
      <c r="C943" s="1" t="s">
        <v>17</v>
      </c>
      <c r="D943" s="44"/>
      <c r="F943" s="17">
        <v>0.35928604699416</v>
      </c>
      <c r="G943" s="52"/>
      <c r="I943" s="45"/>
    </row>
    <row r="944" spans="1:9">
      <c r="A944" s="45" t="s">
        <v>2050</v>
      </c>
      <c r="C944" s="1" t="s">
        <v>5</v>
      </c>
      <c r="D944" s="44"/>
      <c r="F944" s="17">
        <v>0.49378361329439996</v>
      </c>
      <c r="G944" s="52"/>
      <c r="I944" s="45"/>
    </row>
    <row r="945" spans="1:9">
      <c r="A945" s="45" t="s">
        <v>2394</v>
      </c>
      <c r="C945" s="1" t="s">
        <v>5</v>
      </c>
      <c r="D945" s="44"/>
      <c r="F945" s="17">
        <v>5.9145655140000003E-2</v>
      </c>
      <c r="G945" s="52"/>
      <c r="I945" s="45"/>
    </row>
    <row r="946" spans="1:9">
      <c r="A946" s="45" t="s">
        <v>1525</v>
      </c>
      <c r="C946" s="1" t="s">
        <v>17</v>
      </c>
      <c r="D946" s="44"/>
      <c r="F946" s="17">
        <v>0.19100901197664</v>
      </c>
      <c r="G946" s="52"/>
      <c r="I946" s="45"/>
    </row>
    <row r="947" spans="1:9">
      <c r="A947" s="45" t="s">
        <v>1521</v>
      </c>
      <c r="C947" s="1" t="s">
        <v>17</v>
      </c>
      <c r="D947" s="44"/>
      <c r="F947" s="17">
        <v>2.8186412943545998</v>
      </c>
      <c r="G947" s="52"/>
      <c r="I947" s="45"/>
    </row>
    <row r="948" spans="1:9">
      <c r="A948" s="45" t="s">
        <v>2051</v>
      </c>
      <c r="C948" s="1" t="s">
        <v>5</v>
      </c>
      <c r="D948" s="44"/>
      <c r="F948" s="17">
        <v>0.65832824463119999</v>
      </c>
      <c r="G948" s="52"/>
      <c r="I948" s="45"/>
    </row>
    <row r="949" spans="1:9">
      <c r="A949" s="45" t="s">
        <v>2052</v>
      </c>
      <c r="C949" s="1" t="s">
        <v>5</v>
      </c>
      <c r="D949" s="44"/>
      <c r="F949" s="17">
        <v>32.475280510015203</v>
      </c>
      <c r="G949" s="52"/>
      <c r="I949" s="45"/>
    </row>
    <row r="950" spans="1:9">
      <c r="A950" s="45" t="s">
        <v>2054</v>
      </c>
      <c r="C950" s="1" t="s">
        <v>5</v>
      </c>
      <c r="D950" s="44"/>
      <c r="F950" s="17">
        <v>1.1886432324624001</v>
      </c>
      <c r="G950" s="52"/>
      <c r="I950" s="45"/>
    </row>
    <row r="951" spans="1:9">
      <c r="A951" s="45" t="s">
        <v>2055</v>
      </c>
      <c r="C951" s="1" t="s">
        <v>5</v>
      </c>
      <c r="D951" s="44"/>
      <c r="F951" s="17">
        <v>8.9292434527295992</v>
      </c>
      <c r="G951" s="52"/>
      <c r="I951" s="45"/>
    </row>
    <row r="952" spans="1:9">
      <c r="A952" s="45" t="s">
        <v>2817</v>
      </c>
      <c r="C952" s="1" t="s">
        <v>7</v>
      </c>
      <c r="D952" s="44"/>
      <c r="F952" s="17">
        <v>135.51819986000001</v>
      </c>
      <c r="G952" s="52"/>
      <c r="I952" s="45"/>
    </row>
    <row r="953" spans="1:9">
      <c r="A953" s="45" t="s">
        <v>2056</v>
      </c>
      <c r="C953" s="1" t="s">
        <v>5</v>
      </c>
      <c r="D953" s="44"/>
      <c r="F953" s="17">
        <v>0.23548685846400003</v>
      </c>
      <c r="G953" s="52"/>
      <c r="I953" s="45"/>
    </row>
    <row r="954" spans="1:9">
      <c r="A954" s="45" t="s">
        <v>2058</v>
      </c>
      <c r="C954" s="1" t="s">
        <v>5</v>
      </c>
      <c r="D954" s="44"/>
      <c r="F954" s="17">
        <v>0.16238089347480003</v>
      </c>
      <c r="G954" s="52"/>
      <c r="I954" s="45"/>
    </row>
    <row r="955" spans="1:9">
      <c r="A955" s="45" t="s">
        <v>2057</v>
      </c>
      <c r="C955" s="1" t="s">
        <v>5</v>
      </c>
      <c r="D955" s="44"/>
      <c r="F955" s="17">
        <v>7.4108168877599995E-2</v>
      </c>
      <c r="G955" s="52"/>
      <c r="I955" s="45"/>
    </row>
    <row r="956" spans="1:9">
      <c r="A956" s="45" t="s">
        <v>1249</v>
      </c>
      <c r="C956" s="1" t="s">
        <v>17</v>
      </c>
      <c r="D956" s="44"/>
      <c r="F956" s="17">
        <v>274.28136318000003</v>
      </c>
      <c r="G956" s="52"/>
      <c r="I956" s="45"/>
    </row>
    <row r="957" spans="1:9">
      <c r="A957" s="45" t="s">
        <v>1661</v>
      </c>
      <c r="C957" s="1" t="s">
        <v>17</v>
      </c>
      <c r="D957" s="44"/>
      <c r="F957" s="17">
        <v>0.81822268000043996</v>
      </c>
      <c r="G957" s="52"/>
      <c r="I957" s="45"/>
    </row>
    <row r="958" spans="1:9">
      <c r="A958" s="45" t="s">
        <v>1673</v>
      </c>
      <c r="C958" s="1" t="s">
        <v>17</v>
      </c>
      <c r="D958" s="44"/>
      <c r="F958" s="17">
        <v>0.71380441741751999</v>
      </c>
      <c r="G958" s="52"/>
      <c r="I958" s="45"/>
    </row>
    <row r="959" spans="1:9">
      <c r="A959" s="45" t="s">
        <v>1273</v>
      </c>
      <c r="C959" s="1" t="s">
        <v>17</v>
      </c>
      <c r="D959" s="44"/>
      <c r="F959" s="17">
        <v>104.33055884999999</v>
      </c>
      <c r="G959" s="52"/>
      <c r="I959" s="45"/>
    </row>
    <row r="960" spans="1:9">
      <c r="A960" s="45" t="s">
        <v>1728</v>
      </c>
      <c r="C960" s="1" t="s">
        <v>17</v>
      </c>
      <c r="D960" s="44"/>
      <c r="F960" s="17">
        <v>23.82142539945168</v>
      </c>
      <c r="G960" s="52"/>
      <c r="I960" s="45"/>
    </row>
    <row r="961" spans="1:9">
      <c r="A961" s="45" t="s">
        <v>1672</v>
      </c>
      <c r="C961" s="1" t="s">
        <v>17</v>
      </c>
      <c r="D961" s="44"/>
      <c r="F961" s="17">
        <v>29.435050621805399</v>
      </c>
      <c r="G961" s="52"/>
      <c r="I961" s="45"/>
    </row>
    <row r="962" spans="1:9">
      <c r="A962" s="45" t="s">
        <v>1455</v>
      </c>
      <c r="C962" s="1" t="s">
        <v>17</v>
      </c>
      <c r="D962" s="44"/>
      <c r="F962" s="17">
        <v>54.831498744354157</v>
      </c>
      <c r="G962" s="52"/>
      <c r="I962" s="45"/>
    </row>
    <row r="963" spans="1:9">
      <c r="A963" s="45" t="s">
        <v>1180</v>
      </c>
      <c r="C963" s="1" t="s">
        <v>17</v>
      </c>
      <c r="D963" s="44"/>
      <c r="F963" s="17">
        <v>76.316709369999998</v>
      </c>
      <c r="G963" s="52"/>
      <c r="I963" s="45"/>
    </row>
    <row r="964" spans="1:9">
      <c r="A964" s="45" t="s">
        <v>2818</v>
      </c>
      <c r="C964" s="1" t="s">
        <v>18</v>
      </c>
      <c r="D964" s="44"/>
      <c r="F964" s="17">
        <v>216.43278509037009</v>
      </c>
      <c r="G964" s="52"/>
      <c r="I964" s="45"/>
    </row>
    <row r="965" spans="1:9">
      <c r="A965" s="45" t="s">
        <v>2819</v>
      </c>
      <c r="C965" s="1" t="s">
        <v>5</v>
      </c>
      <c r="D965" s="44"/>
      <c r="F965" s="17">
        <v>17.101538110800004</v>
      </c>
      <c r="G965" s="52"/>
      <c r="I965" s="45"/>
    </row>
    <row r="966" spans="1:9">
      <c r="A966" s="45" t="s">
        <v>2820</v>
      </c>
      <c r="C966" s="1" t="s">
        <v>9</v>
      </c>
      <c r="D966" s="44"/>
      <c r="F966" s="17">
        <v>0.83220434936496002</v>
      </c>
      <c r="G966" s="52"/>
      <c r="I966" s="45"/>
    </row>
    <row r="967" spans="1:9">
      <c r="A967" s="45" t="s">
        <v>2059</v>
      </c>
      <c r="C967" s="1" t="s">
        <v>5</v>
      </c>
      <c r="D967" s="44"/>
      <c r="F967" s="17">
        <v>16.472717118000002</v>
      </c>
      <c r="G967" s="52"/>
      <c r="I967" s="45"/>
    </row>
    <row r="968" spans="1:9">
      <c r="A968" s="45" t="s">
        <v>2821</v>
      </c>
      <c r="C968" s="1" t="s">
        <v>5</v>
      </c>
      <c r="D968" s="44"/>
      <c r="F968" s="17">
        <v>0.53798672816460003</v>
      </c>
      <c r="G968" s="52"/>
      <c r="I968" s="45"/>
    </row>
    <row r="969" spans="1:9">
      <c r="A969" s="45" t="s">
        <v>2822</v>
      </c>
      <c r="C969" s="1" t="s">
        <v>10</v>
      </c>
      <c r="D969" s="44"/>
      <c r="F969" s="17">
        <v>0.86547681236015994</v>
      </c>
      <c r="G969" s="52"/>
      <c r="I969" s="45"/>
    </row>
    <row r="970" spans="1:9">
      <c r="A970" s="45" t="s">
        <v>1670</v>
      </c>
      <c r="C970" s="1" t="s">
        <v>17</v>
      </c>
      <c r="D970" s="44"/>
      <c r="F970" s="17">
        <v>0.23979226203503998</v>
      </c>
      <c r="G970" s="52"/>
      <c r="I970" s="45"/>
    </row>
    <row r="971" spans="1:9">
      <c r="A971" s="45" t="s">
        <v>2823</v>
      </c>
      <c r="C971" s="1" t="s">
        <v>22</v>
      </c>
      <c r="D971" s="44"/>
      <c r="F971" s="17">
        <v>124.33811539184339</v>
      </c>
      <c r="G971" s="52"/>
      <c r="I971" s="45"/>
    </row>
    <row r="972" spans="1:9">
      <c r="A972" s="45" t="s">
        <v>2824</v>
      </c>
      <c r="C972" s="1" t="s">
        <v>21</v>
      </c>
      <c r="D972" s="44"/>
      <c r="F972" s="17">
        <v>0.75005934085368009</v>
      </c>
      <c r="G972" s="52"/>
      <c r="I972" s="45"/>
    </row>
    <row r="973" spans="1:9">
      <c r="A973" s="45" t="s">
        <v>2825</v>
      </c>
      <c r="C973" s="1" t="s">
        <v>5</v>
      </c>
      <c r="D973" s="44"/>
      <c r="F973" s="17">
        <v>0.92352378947400005</v>
      </c>
      <c r="G973" s="52"/>
      <c r="I973" s="45"/>
    </row>
    <row r="974" spans="1:9">
      <c r="A974" s="45" t="s">
        <v>2826</v>
      </c>
      <c r="C974" s="1" t="s">
        <v>17</v>
      </c>
      <c r="D974" s="44"/>
      <c r="F974" s="17">
        <v>6.3831411072000002</v>
      </c>
      <c r="G974" s="52"/>
      <c r="I974" s="45"/>
    </row>
    <row r="975" spans="1:9">
      <c r="A975" s="45" t="s">
        <v>2827</v>
      </c>
      <c r="C975" s="1" t="s">
        <v>17</v>
      </c>
      <c r="D975" s="44"/>
      <c r="F975" s="17">
        <v>0.30229515309707999</v>
      </c>
      <c r="G975" s="52"/>
      <c r="I975" s="45"/>
    </row>
    <row r="976" spans="1:9">
      <c r="A976" s="45" t="s">
        <v>2356</v>
      </c>
      <c r="C976" s="1" t="s">
        <v>5</v>
      </c>
      <c r="D976" s="44"/>
      <c r="F976" s="17">
        <v>0.34848961290000002</v>
      </c>
      <c r="G976" s="52"/>
      <c r="I976" s="45"/>
    </row>
    <row r="977" spans="1:9">
      <c r="A977" s="45" t="s">
        <v>3</v>
      </c>
      <c r="C977" s="1" t="s">
        <v>5</v>
      </c>
      <c r="D977" s="44"/>
      <c r="F977" s="17">
        <v>205.06504409999999</v>
      </c>
      <c r="G977" s="52"/>
      <c r="I977" s="45"/>
    </row>
    <row r="978" spans="1:9">
      <c r="A978" s="45" t="s">
        <v>2828</v>
      </c>
      <c r="C978" s="1" t="s">
        <v>5</v>
      </c>
      <c r="D978" s="44"/>
      <c r="F978" s="17">
        <v>27.619354947412795</v>
      </c>
      <c r="G978" s="52"/>
      <c r="I978" s="45"/>
    </row>
    <row r="979" spans="1:9">
      <c r="A979" s="45" t="s">
        <v>2060</v>
      </c>
      <c r="C979" s="1" t="s">
        <v>5</v>
      </c>
      <c r="D979" s="44"/>
      <c r="F979" s="17">
        <v>0.80350547705999997</v>
      </c>
      <c r="G979" s="52"/>
      <c r="I979" s="45"/>
    </row>
    <row r="980" spans="1:9">
      <c r="A980" s="45" t="s">
        <v>1302</v>
      </c>
      <c r="C980" s="1" t="s">
        <v>341</v>
      </c>
      <c r="D980" s="44"/>
      <c r="F980" s="17">
        <v>57.094695200000004</v>
      </c>
      <c r="G980" s="52"/>
      <c r="I980" s="45"/>
    </row>
    <row r="981" spans="1:9">
      <c r="A981" s="45" t="s">
        <v>2829</v>
      </c>
      <c r="C981" s="1" t="s">
        <v>5</v>
      </c>
      <c r="D981" s="44"/>
      <c r="F981" s="17">
        <v>208.93886986537922</v>
      </c>
      <c r="G981" s="52"/>
      <c r="I981" s="45"/>
    </row>
    <row r="982" spans="1:9">
      <c r="A982" s="45" t="s">
        <v>2830</v>
      </c>
      <c r="C982" s="1" t="s">
        <v>17</v>
      </c>
      <c r="D982" s="44"/>
      <c r="F982" s="17">
        <v>0.23236311924539998</v>
      </c>
      <c r="G982" s="52"/>
      <c r="I982" s="45"/>
    </row>
    <row r="983" spans="1:9">
      <c r="A983" s="45" t="s">
        <v>1493</v>
      </c>
      <c r="C983" s="1" t="s">
        <v>6</v>
      </c>
      <c r="D983" s="44"/>
      <c r="F983" s="17">
        <v>14.655692766686398</v>
      </c>
      <c r="G983" s="52"/>
      <c r="I983" s="45"/>
    </row>
    <row r="984" spans="1:9">
      <c r="A984" s="45" t="s">
        <v>2831</v>
      </c>
      <c r="C984" s="1" t="s">
        <v>6</v>
      </c>
      <c r="D984" s="44"/>
      <c r="F984" s="17">
        <v>1.01977150460328</v>
      </c>
      <c r="G984" s="52"/>
      <c r="I984" s="45"/>
    </row>
    <row r="985" spans="1:9">
      <c r="A985" s="45" t="s">
        <v>2832</v>
      </c>
      <c r="C985" s="1" t="s">
        <v>21</v>
      </c>
      <c r="D985" s="44"/>
      <c r="F985" s="17">
        <v>0.76102971737364</v>
      </c>
      <c r="G985" s="52"/>
      <c r="I985" s="45"/>
    </row>
    <row r="986" spans="1:9">
      <c r="A986" s="45" t="s">
        <v>1562</v>
      </c>
      <c r="C986" s="1" t="s">
        <v>17</v>
      </c>
      <c r="D986" s="44"/>
      <c r="F986" s="17">
        <v>0.41301400196627996</v>
      </c>
      <c r="G986" s="52"/>
      <c r="I986" s="45"/>
    </row>
    <row r="987" spans="1:9">
      <c r="A987" s="45" t="s">
        <v>2833</v>
      </c>
      <c r="C987" s="1" t="s">
        <v>10</v>
      </c>
      <c r="D987" s="44"/>
      <c r="F987" s="17">
        <v>0.96162651039311986</v>
      </c>
      <c r="G987" s="52"/>
      <c r="I987" s="45"/>
    </row>
    <row r="988" spans="1:9">
      <c r="A988" s="45" t="s">
        <v>2061</v>
      </c>
      <c r="C988" s="1" t="s">
        <v>5</v>
      </c>
      <c r="D988" s="44"/>
      <c r="F988" s="17">
        <v>0.6981824719584</v>
      </c>
      <c r="G988" s="52"/>
      <c r="I988" s="45"/>
    </row>
    <row r="989" spans="1:9">
      <c r="A989" s="45" t="s">
        <v>1542</v>
      </c>
      <c r="C989" s="1" t="s">
        <v>17</v>
      </c>
      <c r="D989" s="44"/>
      <c r="F989" s="17">
        <v>25.633309364708762</v>
      </c>
      <c r="G989" s="52"/>
      <c r="I989" s="45"/>
    </row>
    <row r="990" spans="1:9">
      <c r="A990" s="45" t="s">
        <v>1540</v>
      </c>
      <c r="C990" s="1" t="s">
        <v>17</v>
      </c>
      <c r="D990" s="44"/>
      <c r="F990" s="17">
        <v>1.0364778818737199</v>
      </c>
      <c r="G990" s="52"/>
      <c r="I990" s="45"/>
    </row>
    <row r="991" spans="1:9">
      <c r="A991" s="45" t="s">
        <v>1502</v>
      </c>
      <c r="C991" s="1" t="s">
        <v>4</v>
      </c>
      <c r="D991" s="44"/>
      <c r="F991" s="17">
        <v>0.37946974943591999</v>
      </c>
      <c r="G991" s="52"/>
      <c r="I991" s="45"/>
    </row>
    <row r="992" spans="1:9">
      <c r="A992" s="45" t="s">
        <v>1547</v>
      </c>
      <c r="C992" s="1" t="s">
        <v>17</v>
      </c>
      <c r="D992" s="44"/>
      <c r="F992" s="17">
        <v>8.3649680777519997E-2</v>
      </c>
      <c r="G992" s="52"/>
      <c r="I992" s="45"/>
    </row>
    <row r="993" spans="1:9">
      <c r="A993" s="45" t="s">
        <v>1546</v>
      </c>
      <c r="C993" s="1" t="s">
        <v>17</v>
      </c>
      <c r="D993" s="44"/>
      <c r="F993" s="17">
        <v>1.9860632678858399</v>
      </c>
      <c r="G993" s="52"/>
      <c r="I993" s="45"/>
    </row>
    <row r="994" spans="1:9">
      <c r="A994" s="45" t="s">
        <v>1543</v>
      </c>
      <c r="C994" s="1" t="s">
        <v>17</v>
      </c>
      <c r="D994" s="44"/>
      <c r="F994" s="17">
        <v>1.2391144138058401</v>
      </c>
      <c r="G994" s="52"/>
      <c r="I994" s="45"/>
    </row>
    <row r="995" spans="1:9">
      <c r="A995" s="45" t="s">
        <v>1443</v>
      </c>
      <c r="C995" s="1" t="s">
        <v>17</v>
      </c>
      <c r="D995" s="44"/>
      <c r="F995" s="17">
        <v>104.56746762430876</v>
      </c>
      <c r="G995" s="52"/>
      <c r="I995" s="45"/>
    </row>
    <row r="996" spans="1:9">
      <c r="A996" s="45" t="s">
        <v>1544</v>
      </c>
      <c r="C996" s="1" t="s">
        <v>17</v>
      </c>
      <c r="D996" s="44"/>
      <c r="F996" s="17">
        <v>2.33795035785168</v>
      </c>
      <c r="G996" s="52"/>
      <c r="I996" s="45"/>
    </row>
    <row r="997" spans="1:9">
      <c r="A997" s="45" t="s">
        <v>1545</v>
      </c>
      <c r="C997" s="1" t="s">
        <v>17</v>
      </c>
      <c r="D997" s="44"/>
      <c r="F997" s="17">
        <v>0.21564807263999999</v>
      </c>
      <c r="G997" s="52"/>
      <c r="I997" s="45"/>
    </row>
    <row r="998" spans="1:9">
      <c r="A998" s="45" t="s">
        <v>1250</v>
      </c>
      <c r="C998" s="1" t="s">
        <v>17</v>
      </c>
      <c r="D998" s="44"/>
      <c r="F998" s="17">
        <v>269.85688395</v>
      </c>
      <c r="G998" s="52"/>
      <c r="I998" s="45"/>
    </row>
    <row r="999" spans="1:9">
      <c r="A999" s="45" t="s">
        <v>2062</v>
      </c>
      <c r="C999" s="1" t="s">
        <v>5</v>
      </c>
      <c r="D999" s="44"/>
      <c r="F999" s="17">
        <v>0.72736687932479993</v>
      </c>
      <c r="G999" s="52"/>
      <c r="I999" s="45"/>
    </row>
    <row r="1000" spans="1:9">
      <c r="A1000" s="45" t="s">
        <v>2834</v>
      </c>
      <c r="C1000" s="1" t="s">
        <v>6</v>
      </c>
      <c r="D1000" s="44"/>
      <c r="F1000" s="17">
        <v>1.34635042600344</v>
      </c>
      <c r="G1000" s="52"/>
      <c r="I1000" s="45"/>
    </row>
    <row r="1001" spans="1:9">
      <c r="A1001" s="45" t="s">
        <v>2835</v>
      </c>
      <c r="C1001" s="1" t="s">
        <v>9</v>
      </c>
      <c r="D1001" s="44"/>
      <c r="F1001" s="17">
        <v>0.46352592787643998</v>
      </c>
      <c r="G1001" s="52"/>
      <c r="I1001" s="45"/>
    </row>
    <row r="1002" spans="1:9">
      <c r="A1002" s="45" t="s">
        <v>1437</v>
      </c>
      <c r="C1002" s="1" t="s">
        <v>17</v>
      </c>
      <c r="D1002" s="44"/>
      <c r="F1002" s="17">
        <v>154.3370362545825</v>
      </c>
      <c r="G1002" s="52"/>
      <c r="I1002" s="45"/>
    </row>
    <row r="1003" spans="1:9">
      <c r="A1003" s="45" t="s">
        <v>2836</v>
      </c>
      <c r="C1003" s="1" t="s">
        <v>17</v>
      </c>
      <c r="D1003" s="44"/>
      <c r="F1003" s="17">
        <v>254.75716862000002</v>
      </c>
      <c r="G1003" s="52"/>
      <c r="I1003" s="45"/>
    </row>
    <row r="1004" spans="1:9">
      <c r="A1004" s="45" t="s">
        <v>2837</v>
      </c>
      <c r="C1004" s="1" t="s">
        <v>17</v>
      </c>
      <c r="D1004" s="44"/>
      <c r="F1004" s="17">
        <v>80.43807412999999</v>
      </c>
      <c r="G1004" s="52"/>
      <c r="I1004" s="45"/>
    </row>
    <row r="1005" spans="1:9">
      <c r="A1005" s="45" t="s">
        <v>2395</v>
      </c>
      <c r="C1005" s="1" t="s">
        <v>5</v>
      </c>
      <c r="D1005" s="44"/>
      <c r="F1005" s="17">
        <v>1.5384490020900001</v>
      </c>
      <c r="G1005" s="52"/>
      <c r="I1005" s="45"/>
    </row>
    <row r="1006" spans="1:9">
      <c r="A1006" s="45" t="s">
        <v>1563</v>
      </c>
      <c r="C1006" s="1" t="s">
        <v>17</v>
      </c>
      <c r="D1006" s="44"/>
      <c r="F1006" s="17">
        <v>1.62167238172368</v>
      </c>
      <c r="G1006" s="52"/>
      <c r="I1006" s="45"/>
    </row>
    <row r="1007" spans="1:9">
      <c r="A1007" s="45" t="s">
        <v>1564</v>
      </c>
      <c r="C1007" s="1" t="s">
        <v>17</v>
      </c>
      <c r="D1007" s="44"/>
      <c r="F1007" s="17">
        <v>0.59323235940539998</v>
      </c>
      <c r="G1007" s="52"/>
      <c r="I1007" s="45"/>
    </row>
    <row r="1008" spans="1:9">
      <c r="A1008" s="45" t="s">
        <v>2838</v>
      </c>
      <c r="C1008" s="1" t="s">
        <v>21</v>
      </c>
      <c r="D1008" s="44"/>
      <c r="F1008" s="17">
        <v>0.43057008520812001</v>
      </c>
      <c r="G1008" s="52"/>
      <c r="I1008" s="45"/>
    </row>
    <row r="1009" spans="1:9">
      <c r="A1009" s="45" t="s">
        <v>2063</v>
      </c>
      <c r="C1009" s="1" t="s">
        <v>5</v>
      </c>
      <c r="D1009" s="44"/>
      <c r="F1009" s="17">
        <v>7.4607107410835996</v>
      </c>
      <c r="G1009" s="52"/>
      <c r="I1009" s="45"/>
    </row>
    <row r="1010" spans="1:9">
      <c r="A1010" s="45" t="s">
        <v>2064</v>
      </c>
      <c r="C1010" s="1" t="s">
        <v>5</v>
      </c>
      <c r="D1010" s="44"/>
      <c r="F1010" s="17">
        <v>1.8967945243104001</v>
      </c>
      <c r="G1010" s="52"/>
      <c r="I1010" s="45"/>
    </row>
    <row r="1011" spans="1:9">
      <c r="A1011" s="45" t="s">
        <v>1303</v>
      </c>
      <c r="C1011" s="1" t="s">
        <v>4</v>
      </c>
      <c r="D1011" s="44"/>
      <c r="F1011" s="17">
        <v>82.05693771</v>
      </c>
      <c r="G1011" s="52"/>
      <c r="I1011" s="45"/>
    </row>
    <row r="1012" spans="1:9">
      <c r="A1012" s="45" t="s">
        <v>2065</v>
      </c>
      <c r="C1012" s="1" t="s">
        <v>5</v>
      </c>
      <c r="D1012" s="44"/>
      <c r="F1012" s="17">
        <v>28.047466583135996</v>
      </c>
      <c r="G1012" s="52"/>
      <c r="I1012" s="45"/>
    </row>
    <row r="1013" spans="1:9">
      <c r="A1013" s="45" t="s">
        <v>2839</v>
      </c>
      <c r="C1013" s="1" t="s">
        <v>21</v>
      </c>
      <c r="D1013" s="44"/>
      <c r="F1013" s="17">
        <v>0.20092301107163998</v>
      </c>
      <c r="G1013" s="52"/>
      <c r="I1013" s="45"/>
    </row>
    <row r="1014" spans="1:9">
      <c r="A1014" s="45" t="s">
        <v>855</v>
      </c>
      <c r="C1014" s="1" t="s">
        <v>17</v>
      </c>
      <c r="D1014" s="44"/>
      <c r="F1014" s="17">
        <v>8.8875539611887593</v>
      </c>
      <c r="G1014" s="52"/>
      <c r="I1014" s="45"/>
    </row>
    <row r="1015" spans="1:9">
      <c r="A1015" s="45" t="s">
        <v>2066</v>
      </c>
      <c r="C1015" s="1" t="s">
        <v>5</v>
      </c>
      <c r="D1015" s="44"/>
      <c r="F1015" s="17">
        <v>8.5042561773312002</v>
      </c>
      <c r="G1015" s="52"/>
      <c r="I1015" s="45"/>
    </row>
    <row r="1016" spans="1:9">
      <c r="A1016" s="45" t="s">
        <v>2840</v>
      </c>
      <c r="C1016" s="1" t="s">
        <v>5</v>
      </c>
      <c r="D1016" s="44"/>
      <c r="F1016" s="17">
        <v>0.19699507662120003</v>
      </c>
      <c r="G1016" s="52"/>
      <c r="I1016" s="45"/>
    </row>
    <row r="1017" spans="1:9">
      <c r="A1017" s="45" t="s">
        <v>2841</v>
      </c>
      <c r="C1017" s="1" t="s">
        <v>21</v>
      </c>
      <c r="D1017" s="44"/>
      <c r="F1017" s="17">
        <v>7.2672779700377994</v>
      </c>
      <c r="G1017" s="52"/>
      <c r="I1017" s="45"/>
    </row>
    <row r="1018" spans="1:9">
      <c r="A1018" s="45" t="s">
        <v>2067</v>
      </c>
      <c r="C1018" s="1" t="s">
        <v>5</v>
      </c>
      <c r="D1018" s="44"/>
      <c r="F1018" s="17">
        <v>0.48352764620160005</v>
      </c>
      <c r="G1018" s="52"/>
      <c r="I1018" s="45"/>
    </row>
    <row r="1019" spans="1:9">
      <c r="A1019" s="45" t="s">
        <v>1504</v>
      </c>
      <c r="C1019" s="1" t="s">
        <v>5</v>
      </c>
      <c r="D1019" s="44"/>
      <c r="F1019" s="17">
        <v>1.2120618782844002</v>
      </c>
      <c r="G1019" s="52"/>
      <c r="I1019" s="45"/>
    </row>
    <row r="1020" spans="1:9">
      <c r="A1020" s="45" t="s">
        <v>1251</v>
      </c>
      <c r="C1020" s="1" t="s">
        <v>19</v>
      </c>
      <c r="D1020" s="44"/>
      <c r="F1020" s="17">
        <v>146.62807113</v>
      </c>
      <c r="G1020" s="52"/>
      <c r="I1020" s="45"/>
    </row>
    <row r="1021" spans="1:9">
      <c r="A1021" s="45" t="s">
        <v>2068</v>
      </c>
      <c r="C1021" s="1" t="s">
        <v>5</v>
      </c>
      <c r="D1021" s="44"/>
      <c r="F1021" s="17">
        <v>15.130315711367999</v>
      </c>
      <c r="G1021" s="52"/>
      <c r="I1021" s="45"/>
    </row>
    <row r="1022" spans="1:9">
      <c r="A1022" s="45" t="s">
        <v>2842</v>
      </c>
      <c r="C1022" s="1" t="s">
        <v>10</v>
      </c>
      <c r="D1022" s="44"/>
      <c r="F1022" s="17">
        <v>5.7552114344867995</v>
      </c>
      <c r="G1022" s="52"/>
      <c r="I1022" s="45"/>
    </row>
    <row r="1023" spans="1:9">
      <c r="A1023" s="45" t="s">
        <v>1549</v>
      </c>
      <c r="C1023" s="1" t="s">
        <v>17</v>
      </c>
      <c r="D1023" s="44"/>
      <c r="F1023" s="17">
        <v>10.463632819702919</v>
      </c>
      <c r="G1023" s="52"/>
      <c r="I1023" s="45"/>
    </row>
    <row r="1024" spans="1:9">
      <c r="A1024" s="45" t="s">
        <v>1414</v>
      </c>
      <c r="C1024" s="1" t="s">
        <v>17</v>
      </c>
      <c r="D1024" s="44"/>
      <c r="F1024" s="17">
        <v>284.78456485769124</v>
      </c>
      <c r="G1024" s="52"/>
      <c r="I1024" s="45"/>
    </row>
    <row r="1025" spans="1:9">
      <c r="A1025" s="45" t="s">
        <v>1550</v>
      </c>
      <c r="C1025" s="1" t="s">
        <v>17</v>
      </c>
      <c r="D1025" s="44"/>
      <c r="F1025" s="17">
        <v>0.59239952137079999</v>
      </c>
      <c r="G1025" s="52"/>
      <c r="I1025" s="45"/>
    </row>
    <row r="1026" spans="1:9">
      <c r="A1026" s="45" t="s">
        <v>2843</v>
      </c>
      <c r="C1026" s="1" t="s">
        <v>20</v>
      </c>
      <c r="D1026" s="44"/>
      <c r="F1026" s="17">
        <v>0.68649123304476012</v>
      </c>
      <c r="G1026" s="52"/>
      <c r="I1026" s="45"/>
    </row>
    <row r="1027" spans="1:9">
      <c r="A1027" s="45" t="s">
        <v>2844</v>
      </c>
      <c r="C1027" s="1" t="s">
        <v>5</v>
      </c>
      <c r="D1027" s="44"/>
      <c r="F1027" s="17">
        <v>265.50764090000001</v>
      </c>
      <c r="G1027" s="52"/>
      <c r="I1027" s="45"/>
    </row>
    <row r="1028" spans="1:9">
      <c r="A1028" s="45" t="s">
        <v>2069</v>
      </c>
      <c r="C1028" s="1" t="s">
        <v>5</v>
      </c>
      <c r="D1028" s="44"/>
      <c r="F1028" s="17">
        <v>0.32096231687519999</v>
      </c>
      <c r="G1028" s="52"/>
      <c r="I1028" s="45"/>
    </row>
    <row r="1029" spans="1:9">
      <c r="A1029" s="45" t="s">
        <v>2845</v>
      </c>
      <c r="C1029" s="1" t="s">
        <v>9</v>
      </c>
      <c r="D1029" s="44"/>
      <c r="F1029" s="17">
        <v>174.29632121</v>
      </c>
      <c r="G1029" s="52"/>
      <c r="I1029" s="45"/>
    </row>
    <row r="1030" spans="1:9">
      <c r="A1030" s="45" t="s">
        <v>2070</v>
      </c>
      <c r="C1030" s="1" t="s">
        <v>5</v>
      </c>
      <c r="D1030" s="44"/>
      <c r="F1030" s="17">
        <v>17.844949274723998</v>
      </c>
      <c r="G1030" s="52"/>
      <c r="I1030" s="45"/>
    </row>
    <row r="1031" spans="1:9">
      <c r="A1031" s="45" t="s">
        <v>2846</v>
      </c>
      <c r="C1031" s="1" t="s">
        <v>10</v>
      </c>
      <c r="D1031" s="44"/>
      <c r="F1031" s="17">
        <v>2.4789565221735597</v>
      </c>
      <c r="G1031" s="52"/>
      <c r="I1031" s="45"/>
    </row>
    <row r="1032" spans="1:9">
      <c r="A1032" s="45" t="s">
        <v>2071</v>
      </c>
      <c r="C1032" s="1" t="s">
        <v>5</v>
      </c>
      <c r="D1032" s="44"/>
      <c r="F1032" s="17">
        <v>0.99224657531999993</v>
      </c>
      <c r="G1032" s="52"/>
      <c r="I1032" s="45"/>
    </row>
    <row r="1033" spans="1:9">
      <c r="A1033" s="45" t="s">
        <v>1566</v>
      </c>
      <c r="C1033" s="1" t="s">
        <v>17</v>
      </c>
      <c r="D1033" s="44"/>
      <c r="F1033" s="17">
        <v>12.721363487117999</v>
      </c>
      <c r="G1033" s="52"/>
      <c r="I1033" s="45"/>
    </row>
    <row r="1034" spans="1:9">
      <c r="A1034" s="45" t="s">
        <v>858</v>
      </c>
      <c r="C1034" s="1" t="s">
        <v>17</v>
      </c>
      <c r="D1034" s="44"/>
      <c r="F1034" s="17">
        <v>181.88741635</v>
      </c>
      <c r="G1034" s="52"/>
      <c r="I1034" s="45"/>
    </row>
    <row r="1035" spans="1:9">
      <c r="A1035" s="45" t="s">
        <v>2072</v>
      </c>
      <c r="C1035" s="1" t="s">
        <v>5</v>
      </c>
      <c r="D1035" s="44"/>
      <c r="F1035" s="17">
        <v>0.16716256127999998</v>
      </c>
      <c r="G1035" s="52"/>
      <c r="I1035" s="45"/>
    </row>
    <row r="1036" spans="1:9">
      <c r="A1036" s="45" t="s">
        <v>2847</v>
      </c>
      <c r="C1036" s="1" t="s">
        <v>5</v>
      </c>
      <c r="D1036" s="44"/>
      <c r="F1036" s="17">
        <v>0.20238908976</v>
      </c>
      <c r="G1036" s="52"/>
      <c r="I1036" s="45"/>
    </row>
    <row r="1037" spans="1:9">
      <c r="A1037" s="45" t="s">
        <v>1460</v>
      </c>
      <c r="C1037" s="1" t="s">
        <v>17</v>
      </c>
      <c r="D1037" s="44"/>
      <c r="F1037" s="17">
        <v>29.444842086502483</v>
      </c>
      <c r="G1037" s="52"/>
      <c r="I1037" s="45"/>
    </row>
    <row r="1038" spans="1:9">
      <c r="A1038" s="45" t="s">
        <v>1568</v>
      </c>
      <c r="C1038" s="1" t="s">
        <v>17</v>
      </c>
      <c r="D1038" s="44"/>
      <c r="F1038" s="17">
        <v>8.2979788320000001</v>
      </c>
      <c r="G1038" s="52"/>
      <c r="I1038" s="45"/>
    </row>
    <row r="1039" spans="1:9">
      <c r="A1039" s="45" t="s">
        <v>859</v>
      </c>
      <c r="C1039" s="1" t="s">
        <v>17</v>
      </c>
      <c r="D1039" s="44"/>
      <c r="F1039" s="17">
        <v>221.87588029</v>
      </c>
      <c r="G1039" s="52"/>
      <c r="I1039" s="45"/>
    </row>
    <row r="1040" spans="1:9">
      <c r="A1040" s="45" t="s">
        <v>1571</v>
      </c>
      <c r="C1040" s="1" t="s">
        <v>17</v>
      </c>
      <c r="D1040" s="44"/>
      <c r="F1040" s="17">
        <v>0.35757612201167999</v>
      </c>
      <c r="G1040" s="52"/>
      <c r="I1040" s="45"/>
    </row>
    <row r="1041" spans="1:9">
      <c r="A1041" s="45" t="s">
        <v>1498</v>
      </c>
      <c r="C1041" s="1" t="s">
        <v>4</v>
      </c>
      <c r="D1041" s="44"/>
      <c r="F1041" s="17">
        <v>6.4170293871855595</v>
      </c>
      <c r="G1041" s="52"/>
      <c r="I1041" s="45"/>
    </row>
    <row r="1042" spans="1:9">
      <c r="A1042" s="45" t="s">
        <v>1469</v>
      </c>
      <c r="C1042" s="1" t="s">
        <v>4</v>
      </c>
      <c r="D1042" s="44"/>
      <c r="F1042" s="17">
        <v>3.4038413187807599</v>
      </c>
      <c r="G1042" s="52"/>
      <c r="I1042" s="45"/>
    </row>
    <row r="1043" spans="1:9">
      <c r="A1043" s="45" t="s">
        <v>2848</v>
      </c>
      <c r="C1043" s="1" t="s">
        <v>20</v>
      </c>
      <c r="D1043" s="44"/>
      <c r="F1043" s="17">
        <v>12.5701273310184</v>
      </c>
      <c r="G1043" s="52"/>
      <c r="I1043" s="45"/>
    </row>
    <row r="1044" spans="1:9">
      <c r="A1044" s="45" t="s">
        <v>1570</v>
      </c>
      <c r="C1044" s="1" t="s">
        <v>17</v>
      </c>
      <c r="D1044" s="44"/>
      <c r="F1044" s="17">
        <v>6.4090922318279994E-2</v>
      </c>
      <c r="G1044" s="52"/>
      <c r="I1044" s="45"/>
    </row>
    <row r="1045" spans="1:9">
      <c r="A1045" s="45" t="s">
        <v>2849</v>
      </c>
      <c r="C1045" s="1" t="s">
        <v>8</v>
      </c>
      <c r="D1045" s="44"/>
      <c r="F1045" s="17">
        <v>178.02689819999998</v>
      </c>
      <c r="G1045" s="52"/>
      <c r="I1045" s="45"/>
    </row>
    <row r="1046" spans="1:9">
      <c r="A1046" s="45" t="s">
        <v>2850</v>
      </c>
      <c r="C1046" s="1" t="s">
        <v>8</v>
      </c>
      <c r="D1046" s="44"/>
      <c r="F1046" s="17">
        <v>189.39866805014583</v>
      </c>
      <c r="G1046" s="52"/>
      <c r="I1046" s="45"/>
    </row>
    <row r="1047" spans="1:9">
      <c r="A1047" s="45" t="s">
        <v>2851</v>
      </c>
      <c r="C1047" s="1" t="s">
        <v>8</v>
      </c>
      <c r="D1047" s="44"/>
      <c r="F1047" s="17">
        <v>55.637822490000005</v>
      </c>
      <c r="G1047" s="52"/>
      <c r="I1047" s="45"/>
    </row>
    <row r="1048" spans="1:9">
      <c r="A1048" s="45" t="s">
        <v>1565</v>
      </c>
      <c r="C1048" s="1" t="s">
        <v>17</v>
      </c>
      <c r="D1048" s="44"/>
      <c r="F1048" s="17">
        <v>0.43564941979416005</v>
      </c>
      <c r="G1048" s="52"/>
      <c r="I1048" s="45"/>
    </row>
    <row r="1049" spans="1:9">
      <c r="A1049" s="45" t="s">
        <v>1472</v>
      </c>
      <c r="C1049" s="1" t="s">
        <v>5</v>
      </c>
      <c r="D1049" s="44"/>
      <c r="F1049" s="17">
        <v>0.59987352110399994</v>
      </c>
      <c r="G1049" s="52"/>
      <c r="I1049" s="45"/>
    </row>
    <row r="1050" spans="1:9">
      <c r="A1050" s="45" t="s">
        <v>1569</v>
      </c>
      <c r="C1050" s="1" t="s">
        <v>17</v>
      </c>
      <c r="D1050" s="44"/>
      <c r="F1050" s="17">
        <v>0.11201033787372001</v>
      </c>
      <c r="G1050" s="52"/>
      <c r="I1050" s="45"/>
    </row>
    <row r="1051" spans="1:9">
      <c r="A1051" s="45" t="s">
        <v>2073</v>
      </c>
      <c r="C1051" s="1" t="s">
        <v>5</v>
      </c>
      <c r="D1051" s="44"/>
      <c r="F1051" s="17">
        <v>0.8175462038172</v>
      </c>
      <c r="G1051" s="52"/>
      <c r="I1051" s="45"/>
    </row>
    <row r="1052" spans="1:9">
      <c r="A1052" s="45" t="s">
        <v>2396</v>
      </c>
      <c r="C1052" s="1" t="s">
        <v>5</v>
      </c>
      <c r="D1052" s="44"/>
      <c r="F1052" s="17">
        <v>11.7957222485388</v>
      </c>
      <c r="G1052" s="52"/>
      <c r="I1052" s="45"/>
    </row>
    <row r="1053" spans="1:9">
      <c r="A1053" s="45" t="s">
        <v>2074</v>
      </c>
      <c r="C1053" s="1" t="s">
        <v>5</v>
      </c>
      <c r="D1053" s="44"/>
      <c r="F1053" s="17">
        <v>6.1773175616723996</v>
      </c>
      <c r="G1053" s="52"/>
      <c r="I1053" s="45"/>
    </row>
    <row r="1054" spans="1:9">
      <c r="A1054" s="45" t="s">
        <v>2075</v>
      </c>
      <c r="C1054" s="1" t="s">
        <v>5</v>
      </c>
      <c r="D1054" s="44"/>
      <c r="F1054" s="17">
        <v>0.38552735243879999</v>
      </c>
      <c r="G1054" s="52"/>
      <c r="I1054" s="45"/>
    </row>
    <row r="1055" spans="1:9">
      <c r="A1055" s="45" t="s">
        <v>2852</v>
      </c>
      <c r="C1055" s="1" t="s">
        <v>10</v>
      </c>
      <c r="D1055" s="44"/>
      <c r="F1055" s="17">
        <v>2.0351001057987603</v>
      </c>
      <c r="G1055" s="52"/>
      <c r="I1055" s="45"/>
    </row>
    <row r="1056" spans="1:9">
      <c r="A1056" s="45" t="s">
        <v>2076</v>
      </c>
      <c r="C1056" s="1" t="s">
        <v>5</v>
      </c>
      <c r="D1056" s="44"/>
      <c r="F1056" s="17">
        <v>1.0724265476496</v>
      </c>
      <c r="G1056" s="52"/>
      <c r="I1056" s="45"/>
    </row>
    <row r="1057" spans="1:9">
      <c r="A1057" s="45" t="s">
        <v>2853</v>
      </c>
      <c r="C1057" s="1" t="s">
        <v>6</v>
      </c>
      <c r="D1057" s="44"/>
      <c r="F1057" s="17">
        <v>17.413164371168282</v>
      </c>
      <c r="G1057" s="52"/>
      <c r="I1057" s="45"/>
    </row>
    <row r="1058" spans="1:9">
      <c r="A1058" s="45" t="s">
        <v>2077</v>
      </c>
      <c r="C1058" s="1" t="s">
        <v>5</v>
      </c>
      <c r="D1058" s="44"/>
      <c r="F1058" s="17">
        <v>1.595593060776</v>
      </c>
      <c r="G1058" s="52"/>
      <c r="I1058" s="45"/>
    </row>
    <row r="1059" spans="1:9">
      <c r="A1059" s="45" t="s">
        <v>2078</v>
      </c>
      <c r="C1059" s="1" t="s">
        <v>5</v>
      </c>
      <c r="D1059" s="44"/>
      <c r="F1059" s="17">
        <v>1.1018561938955997</v>
      </c>
      <c r="G1059" s="52"/>
      <c r="I1059" s="45"/>
    </row>
    <row r="1060" spans="1:9">
      <c r="A1060" s="45" t="s">
        <v>861</v>
      </c>
      <c r="C1060" s="1" t="s">
        <v>17</v>
      </c>
      <c r="D1060" s="44"/>
      <c r="F1060" s="17">
        <v>1.3287709695546002</v>
      </c>
      <c r="G1060" s="52"/>
      <c r="I1060" s="45"/>
    </row>
    <row r="1061" spans="1:9">
      <c r="A1061" s="45" t="s">
        <v>1558</v>
      </c>
      <c r="C1061" s="1" t="s">
        <v>17</v>
      </c>
      <c r="D1061" s="44"/>
      <c r="F1061" s="17">
        <v>1.0081534320000001</v>
      </c>
      <c r="G1061" s="52"/>
      <c r="I1061" s="45"/>
    </row>
    <row r="1062" spans="1:9">
      <c r="A1062" s="45" t="s">
        <v>2854</v>
      </c>
      <c r="C1062" s="1" t="s">
        <v>17</v>
      </c>
      <c r="D1062" s="44"/>
      <c r="F1062" s="17">
        <v>9.3181019611680002E-2</v>
      </c>
      <c r="G1062" s="52"/>
      <c r="I1062" s="45"/>
    </row>
    <row r="1063" spans="1:9">
      <c r="A1063" s="45" t="s">
        <v>2079</v>
      </c>
      <c r="C1063" s="1" t="s">
        <v>5</v>
      </c>
      <c r="D1063" s="44"/>
      <c r="F1063" s="17">
        <v>7.9586269008245996</v>
      </c>
      <c r="G1063" s="52"/>
      <c r="I1063" s="45"/>
    </row>
    <row r="1064" spans="1:9">
      <c r="A1064" s="45" t="s">
        <v>1552</v>
      </c>
      <c r="C1064" s="1" t="s">
        <v>17</v>
      </c>
      <c r="D1064" s="44"/>
      <c r="F1064" s="17">
        <v>1.1131027796116799</v>
      </c>
      <c r="G1064" s="52"/>
      <c r="I1064" s="45"/>
    </row>
    <row r="1065" spans="1:9">
      <c r="A1065" s="45" t="s">
        <v>1556</v>
      </c>
      <c r="C1065" s="1" t="s">
        <v>17</v>
      </c>
      <c r="D1065" s="44"/>
      <c r="F1065" s="17">
        <v>6.817180580495999E-2</v>
      </c>
      <c r="G1065" s="52"/>
      <c r="I1065" s="45"/>
    </row>
    <row r="1066" spans="1:9">
      <c r="A1066" s="45" t="s">
        <v>1551</v>
      </c>
      <c r="C1066" s="1" t="s">
        <v>17</v>
      </c>
      <c r="D1066" s="44"/>
      <c r="F1066" s="17">
        <v>0.6883486151770799</v>
      </c>
      <c r="G1066" s="52"/>
      <c r="I1066" s="45"/>
    </row>
    <row r="1067" spans="1:9">
      <c r="A1067" s="45" t="s">
        <v>1554</v>
      </c>
      <c r="C1067" s="1" t="s">
        <v>17</v>
      </c>
      <c r="D1067" s="44"/>
      <c r="F1067" s="17">
        <v>0.37891199606831999</v>
      </c>
      <c r="G1067" s="52"/>
      <c r="I1067" s="45"/>
    </row>
    <row r="1068" spans="1:9">
      <c r="A1068" s="45" t="s">
        <v>1553</v>
      </c>
      <c r="C1068" s="1" t="s">
        <v>17</v>
      </c>
      <c r="D1068" s="44"/>
      <c r="F1068" s="17">
        <v>2.6940659976687602</v>
      </c>
      <c r="G1068" s="52"/>
      <c r="I1068" s="45"/>
    </row>
    <row r="1069" spans="1:9">
      <c r="A1069" s="45" t="s">
        <v>1555</v>
      </c>
      <c r="C1069" s="1" t="s">
        <v>17</v>
      </c>
      <c r="D1069" s="44"/>
      <c r="F1069" s="17">
        <v>5.00645594592</v>
      </c>
      <c r="G1069" s="52"/>
      <c r="I1069" s="45"/>
    </row>
    <row r="1070" spans="1:9">
      <c r="A1070" s="45" t="s">
        <v>862</v>
      </c>
      <c r="C1070" s="1" t="s">
        <v>17</v>
      </c>
      <c r="D1070" s="44"/>
      <c r="F1070" s="17">
        <v>100.97495366689125</v>
      </c>
      <c r="G1070" s="52"/>
      <c r="I1070" s="45"/>
    </row>
    <row r="1071" spans="1:9">
      <c r="A1071" s="45" t="s">
        <v>2855</v>
      </c>
      <c r="C1071" s="1" t="s">
        <v>14</v>
      </c>
      <c r="D1071" s="44"/>
      <c r="F1071" s="17">
        <v>45.08189608</v>
      </c>
      <c r="G1071" s="52"/>
      <c r="I1071" s="45"/>
    </row>
    <row r="1072" spans="1:9">
      <c r="A1072" s="45" t="s">
        <v>1304</v>
      </c>
      <c r="C1072" s="1" t="s">
        <v>5</v>
      </c>
      <c r="D1072" s="44"/>
      <c r="F1072" s="17">
        <v>202.48338544504003</v>
      </c>
      <c r="G1072" s="52"/>
      <c r="I1072" s="45"/>
    </row>
    <row r="1073" spans="1:9">
      <c r="A1073" s="45" t="s">
        <v>2856</v>
      </c>
      <c r="C1073" s="1" t="s">
        <v>13</v>
      </c>
      <c r="D1073" s="44"/>
      <c r="F1073" s="17">
        <v>0.64135904790672005</v>
      </c>
      <c r="G1073" s="52"/>
      <c r="I1073" s="45"/>
    </row>
    <row r="1074" spans="1:9">
      <c r="A1074" s="45" t="s">
        <v>864</v>
      </c>
      <c r="C1074" s="1" t="s">
        <v>5</v>
      </c>
      <c r="D1074" s="44"/>
      <c r="F1074" s="17">
        <v>234.39610608020999</v>
      </c>
      <c r="G1074" s="52"/>
      <c r="I1074" s="45"/>
    </row>
    <row r="1075" spans="1:9">
      <c r="A1075" s="45" t="s">
        <v>1181</v>
      </c>
      <c r="C1075" s="1" t="s">
        <v>5</v>
      </c>
      <c r="D1075" s="44"/>
      <c r="F1075" s="17">
        <v>186.51977405000002</v>
      </c>
      <c r="G1075" s="52"/>
      <c r="I1075" s="45"/>
    </row>
    <row r="1076" spans="1:9">
      <c r="A1076" s="45" t="s">
        <v>697</v>
      </c>
      <c r="C1076" s="1" t="s">
        <v>5</v>
      </c>
      <c r="D1076" s="44"/>
      <c r="F1076" s="17">
        <v>5.4180355652280001</v>
      </c>
      <c r="G1076" s="52"/>
      <c r="I1076" s="45"/>
    </row>
    <row r="1077" spans="1:9">
      <c r="A1077" s="45" t="s">
        <v>2080</v>
      </c>
      <c r="C1077" s="1" t="s">
        <v>5</v>
      </c>
      <c r="D1077" s="44"/>
      <c r="F1077" s="17">
        <v>0.54085927896000008</v>
      </c>
      <c r="G1077" s="52"/>
      <c r="I1077" s="45"/>
    </row>
    <row r="1078" spans="1:9">
      <c r="A1078" s="45" t="s">
        <v>2081</v>
      </c>
      <c r="C1078" s="1" t="s">
        <v>5</v>
      </c>
      <c r="D1078" s="44"/>
      <c r="F1078" s="17">
        <v>9.7138214048303997</v>
      </c>
      <c r="G1078" s="52"/>
      <c r="I1078" s="45"/>
    </row>
    <row r="1079" spans="1:9">
      <c r="A1079" s="45" t="s">
        <v>2082</v>
      </c>
      <c r="C1079" s="1" t="s">
        <v>5</v>
      </c>
      <c r="D1079" s="44"/>
      <c r="F1079" s="17">
        <v>6.2258240598840002</v>
      </c>
      <c r="G1079" s="52"/>
      <c r="I1079" s="45"/>
    </row>
    <row r="1080" spans="1:9">
      <c r="A1080" s="45" t="s">
        <v>2857</v>
      </c>
      <c r="C1080" s="1" t="s">
        <v>10</v>
      </c>
      <c r="D1080" s="44"/>
      <c r="F1080" s="17">
        <v>165.12213790999999</v>
      </c>
      <c r="G1080" s="52"/>
      <c r="I1080" s="45"/>
    </row>
    <row r="1081" spans="1:9">
      <c r="A1081" s="45" t="s">
        <v>2858</v>
      </c>
      <c r="C1081" s="1" t="s">
        <v>5</v>
      </c>
      <c r="D1081" s="44"/>
      <c r="F1081" s="17">
        <v>0.32093368061040001</v>
      </c>
      <c r="G1081" s="52"/>
      <c r="I1081" s="45"/>
    </row>
    <row r="1082" spans="1:9">
      <c r="A1082" s="45" t="s">
        <v>1182</v>
      </c>
      <c r="C1082" s="1" t="s">
        <v>5</v>
      </c>
      <c r="D1082" s="44"/>
      <c r="F1082" s="17">
        <v>150.24902867706041</v>
      </c>
      <c r="G1082" s="52"/>
      <c r="I1082" s="45"/>
    </row>
    <row r="1083" spans="1:9">
      <c r="A1083" s="45" t="s">
        <v>2859</v>
      </c>
      <c r="C1083" s="1" t="s">
        <v>5</v>
      </c>
      <c r="D1083" s="44"/>
      <c r="F1083" s="17">
        <v>0.59212420787519993</v>
      </c>
      <c r="G1083" s="52"/>
      <c r="I1083" s="45"/>
    </row>
    <row r="1084" spans="1:9">
      <c r="A1084" s="45" t="s">
        <v>2083</v>
      </c>
      <c r="C1084" s="1" t="s">
        <v>5</v>
      </c>
      <c r="D1084" s="44"/>
      <c r="F1084" s="17">
        <v>14.610487088339999</v>
      </c>
      <c r="G1084" s="52"/>
      <c r="I1084" s="45"/>
    </row>
    <row r="1085" spans="1:9">
      <c r="A1085" s="45" t="s">
        <v>2860</v>
      </c>
      <c r="C1085" s="1" t="s">
        <v>5</v>
      </c>
      <c r="D1085" s="44"/>
      <c r="F1085" s="17">
        <v>12.957049426464</v>
      </c>
      <c r="G1085" s="52"/>
      <c r="I1085" s="45"/>
    </row>
    <row r="1086" spans="1:9">
      <c r="A1086" s="45" t="s">
        <v>2861</v>
      </c>
      <c r="C1086" s="1" t="s">
        <v>12</v>
      </c>
      <c r="D1086" s="44"/>
      <c r="F1086" s="17">
        <v>11.53967747441652</v>
      </c>
      <c r="G1086" s="52"/>
      <c r="I1086" s="45"/>
    </row>
    <row r="1087" spans="1:9">
      <c r="A1087" s="45" t="s">
        <v>2084</v>
      </c>
      <c r="C1087" s="1" t="s">
        <v>5</v>
      </c>
      <c r="D1087" s="44"/>
      <c r="F1087" s="17">
        <v>6.9673241780999998E-2</v>
      </c>
      <c r="G1087" s="52"/>
      <c r="I1087" s="45"/>
    </row>
    <row r="1088" spans="1:9">
      <c r="A1088" s="45" t="s">
        <v>2085</v>
      </c>
      <c r="C1088" s="1" t="s">
        <v>5</v>
      </c>
      <c r="D1088" s="44"/>
      <c r="F1088" s="17">
        <v>0.93670418607479999</v>
      </c>
      <c r="G1088" s="52"/>
      <c r="I1088" s="45"/>
    </row>
    <row r="1089" spans="1:9">
      <c r="A1089" s="45" t="s">
        <v>2086</v>
      </c>
      <c r="C1089" s="1" t="s">
        <v>5</v>
      </c>
      <c r="D1089" s="44"/>
      <c r="F1089" s="17">
        <v>0.1121529503952</v>
      </c>
      <c r="G1089" s="52"/>
      <c r="I1089" s="45"/>
    </row>
    <row r="1090" spans="1:9">
      <c r="A1090" s="45" t="s">
        <v>2087</v>
      </c>
      <c r="C1090" s="1" t="s">
        <v>5</v>
      </c>
      <c r="D1090" s="44"/>
      <c r="F1090" s="17">
        <v>0.60599749747679998</v>
      </c>
      <c r="G1090" s="52"/>
      <c r="I1090" s="45"/>
    </row>
    <row r="1091" spans="1:9">
      <c r="A1091" s="45" t="s">
        <v>588</v>
      </c>
      <c r="C1091" s="1" t="s">
        <v>5</v>
      </c>
      <c r="D1091" s="44"/>
      <c r="F1091" s="17">
        <v>187.89314053999999</v>
      </c>
      <c r="G1091" s="52"/>
      <c r="I1091" s="45"/>
    </row>
    <row r="1092" spans="1:9">
      <c r="A1092" s="45" t="s">
        <v>2088</v>
      </c>
      <c r="C1092" s="1" t="s">
        <v>5</v>
      </c>
      <c r="D1092" s="44"/>
      <c r="F1092" s="17">
        <v>1.876114695312</v>
      </c>
      <c r="G1092" s="52"/>
      <c r="I1092" s="45"/>
    </row>
    <row r="1093" spans="1:9" ht="18">
      <c r="A1093" s="45" t="s">
        <v>2862</v>
      </c>
      <c r="C1093" s="1" t="s">
        <v>13</v>
      </c>
      <c r="D1093" s="44"/>
      <c r="F1093" s="17">
        <v>0.496845078444</v>
      </c>
      <c r="G1093" s="52"/>
      <c r="I1093" s="57"/>
    </row>
    <row r="1094" spans="1:9">
      <c r="A1094" s="45" t="s">
        <v>1737</v>
      </c>
      <c r="C1094" s="1" t="s">
        <v>17</v>
      </c>
      <c r="D1094" s="44"/>
      <c r="F1094" s="17">
        <v>0.45640995990875999</v>
      </c>
      <c r="G1094" s="52"/>
      <c r="I1094" s="45"/>
    </row>
    <row r="1095" spans="1:9">
      <c r="A1095" s="45" t="s">
        <v>2863</v>
      </c>
      <c r="C1095" s="1" t="s">
        <v>21</v>
      </c>
      <c r="D1095" s="44"/>
      <c r="F1095" s="17">
        <v>1.01384182986372</v>
      </c>
      <c r="G1095" s="52"/>
      <c r="I1095" s="45"/>
    </row>
    <row r="1096" spans="1:9">
      <c r="A1096" s="45" t="s">
        <v>1488</v>
      </c>
      <c r="C1096" s="1" t="s">
        <v>5</v>
      </c>
      <c r="D1096" s="44"/>
      <c r="F1096" s="17">
        <v>6.90071217264E-2</v>
      </c>
      <c r="G1096" s="52"/>
      <c r="I1096" s="45"/>
    </row>
    <row r="1097" spans="1:9">
      <c r="A1097" s="45" t="s">
        <v>1479</v>
      </c>
      <c r="C1097" s="1" t="s">
        <v>18</v>
      </c>
      <c r="D1097" s="44"/>
      <c r="F1097" s="17">
        <v>9.7136210032804797</v>
      </c>
      <c r="G1097" s="52"/>
      <c r="I1097" s="45"/>
    </row>
    <row r="1098" spans="1:9">
      <c r="A1098" s="45" t="s">
        <v>2089</v>
      </c>
      <c r="C1098" s="1" t="s">
        <v>5</v>
      </c>
      <c r="D1098" s="44"/>
      <c r="F1098" s="17">
        <v>7.7017234179600003</v>
      </c>
      <c r="G1098" s="52"/>
      <c r="I1098" s="45"/>
    </row>
    <row r="1099" spans="1:9">
      <c r="A1099" s="45" t="s">
        <v>331</v>
      </c>
      <c r="C1099" s="1" t="s">
        <v>341</v>
      </c>
      <c r="D1099" s="44"/>
      <c r="F1099" s="17">
        <v>57.292796509999995</v>
      </c>
      <c r="G1099" s="52"/>
      <c r="I1099" s="45"/>
    </row>
    <row r="1100" spans="1:9">
      <c r="A1100" s="45" t="s">
        <v>1643</v>
      </c>
      <c r="C1100" s="1" t="s">
        <v>17</v>
      </c>
      <c r="D1100" s="44"/>
      <c r="F1100" s="17">
        <v>0.86371883337167987</v>
      </c>
      <c r="G1100" s="52"/>
      <c r="I1100" s="45"/>
    </row>
    <row r="1101" spans="1:9">
      <c r="A1101" s="45" t="s">
        <v>2864</v>
      </c>
      <c r="C1101" s="1" t="s">
        <v>21</v>
      </c>
      <c r="D1101" s="44"/>
      <c r="F1101" s="17">
        <v>33.369704186041076</v>
      </c>
      <c r="G1101" s="52"/>
      <c r="I1101" s="45"/>
    </row>
    <row r="1102" spans="1:9">
      <c r="A1102" s="45" t="s">
        <v>867</v>
      </c>
      <c r="C1102" s="1" t="s">
        <v>5</v>
      </c>
      <c r="D1102" s="44"/>
      <c r="F1102" s="17">
        <v>178.53243985</v>
      </c>
      <c r="G1102" s="52"/>
      <c r="I1102" s="45"/>
    </row>
    <row r="1103" spans="1:9">
      <c r="A1103" s="45" t="s">
        <v>868</v>
      </c>
      <c r="C1103" s="1" t="s">
        <v>5</v>
      </c>
      <c r="D1103" s="44"/>
      <c r="F1103" s="17">
        <v>201.70892766637081</v>
      </c>
      <c r="G1103" s="52"/>
      <c r="I1103" s="45"/>
    </row>
    <row r="1104" spans="1:9">
      <c r="A1104" s="45" t="s">
        <v>2865</v>
      </c>
      <c r="C1104" s="1" t="s">
        <v>13</v>
      </c>
      <c r="D1104" s="44"/>
      <c r="F1104" s="17">
        <v>0.44317534400567998</v>
      </c>
      <c r="G1104" s="52"/>
      <c r="I1104" s="45"/>
    </row>
    <row r="1105" spans="1:9">
      <c r="A1105" s="45" t="s">
        <v>2866</v>
      </c>
      <c r="C1105" s="1" t="s">
        <v>6</v>
      </c>
      <c r="D1105" s="44"/>
      <c r="F1105" s="17">
        <v>5.8986065628547202</v>
      </c>
      <c r="G1105" s="52"/>
      <c r="I1105" s="45"/>
    </row>
    <row r="1106" spans="1:9">
      <c r="A1106" s="45" t="s">
        <v>2867</v>
      </c>
      <c r="C1106" s="1" t="s">
        <v>6</v>
      </c>
      <c r="D1106" s="44"/>
      <c r="F1106" s="17">
        <v>28.947390429157203</v>
      </c>
      <c r="G1106" s="52"/>
      <c r="I1106" s="45"/>
    </row>
    <row r="1107" spans="1:9">
      <c r="A1107" s="45" t="s">
        <v>2868</v>
      </c>
      <c r="C1107" s="1" t="s">
        <v>14</v>
      </c>
      <c r="D1107" s="44"/>
      <c r="F1107" s="17">
        <v>0.69130847389032002</v>
      </c>
      <c r="G1107" s="52"/>
      <c r="I1107" s="45"/>
    </row>
    <row r="1108" spans="1:9">
      <c r="A1108" s="45" t="s">
        <v>2869</v>
      </c>
      <c r="C1108" s="1" t="s">
        <v>9</v>
      </c>
      <c r="D1108" s="44"/>
      <c r="F1108" s="17">
        <v>0.18694447338996001</v>
      </c>
      <c r="G1108" s="52"/>
      <c r="I1108" s="45"/>
    </row>
    <row r="1109" spans="1:9">
      <c r="A1109" s="45" t="s">
        <v>2397</v>
      </c>
      <c r="C1109" s="1" t="s">
        <v>18</v>
      </c>
      <c r="D1109" s="44"/>
      <c r="F1109" s="17">
        <v>169.10902268000001</v>
      </c>
      <c r="G1109" s="52"/>
      <c r="I1109" s="45"/>
    </row>
    <row r="1110" spans="1:9">
      <c r="A1110" s="45" t="s">
        <v>2870</v>
      </c>
      <c r="C1110" s="1" t="s">
        <v>11</v>
      </c>
      <c r="D1110" s="44"/>
      <c r="F1110" s="17">
        <v>0.2606011895916</v>
      </c>
      <c r="G1110" s="52"/>
      <c r="I1110" s="45"/>
    </row>
    <row r="1111" spans="1:9">
      <c r="A1111" s="45" t="s">
        <v>1503</v>
      </c>
      <c r="C1111" s="1" t="s">
        <v>9</v>
      </c>
      <c r="D1111" s="44"/>
      <c r="F1111" s="17">
        <v>0.52195770316403989</v>
      </c>
      <c r="G1111" s="52"/>
      <c r="I1111" s="45"/>
    </row>
    <row r="1112" spans="1:9">
      <c r="A1112" s="45" t="s">
        <v>2398</v>
      </c>
      <c r="C1112" s="1" t="s">
        <v>5</v>
      </c>
      <c r="D1112" s="44"/>
      <c r="F1112" s="17">
        <v>0.17236775813400002</v>
      </c>
      <c r="G1112" s="52"/>
      <c r="I1112" s="45"/>
    </row>
    <row r="1113" spans="1:9">
      <c r="A1113" s="45" t="s">
        <v>2090</v>
      </c>
      <c r="C1113" s="1" t="s">
        <v>5</v>
      </c>
      <c r="D1113" s="44"/>
      <c r="F1113" s="17">
        <v>4.4791031116260003</v>
      </c>
      <c r="G1113" s="52"/>
      <c r="I1113" s="45"/>
    </row>
    <row r="1114" spans="1:9">
      <c r="A1114" s="45" t="s">
        <v>2091</v>
      </c>
      <c r="C1114" s="1" t="s">
        <v>5</v>
      </c>
      <c r="D1114" s="44"/>
      <c r="F1114" s="17">
        <v>4.0632408016200001</v>
      </c>
      <c r="G1114" s="52"/>
      <c r="I1114" s="45"/>
    </row>
    <row r="1115" spans="1:9">
      <c r="A1115" s="45" t="s">
        <v>1462</v>
      </c>
      <c r="C1115" s="1" t="s">
        <v>19</v>
      </c>
      <c r="D1115" s="44"/>
      <c r="F1115" s="17">
        <v>8.3212162099999993</v>
      </c>
      <c r="G1115" s="52"/>
      <c r="I1115" s="45"/>
    </row>
    <row r="1116" spans="1:9">
      <c r="A1116" s="45" t="s">
        <v>2871</v>
      </c>
      <c r="C1116" s="1" t="s">
        <v>12</v>
      </c>
      <c r="D1116" s="44"/>
      <c r="F1116" s="17">
        <v>0.46342311191748004</v>
      </c>
      <c r="G1116" s="52"/>
      <c r="I1116" s="45"/>
    </row>
    <row r="1117" spans="1:9">
      <c r="A1117" s="45" t="s">
        <v>2872</v>
      </c>
      <c r="C1117" s="1" t="s">
        <v>5</v>
      </c>
      <c r="D1117" s="44"/>
      <c r="F1117" s="17">
        <v>0.58039393080239998</v>
      </c>
      <c r="G1117" s="52"/>
      <c r="I1117" s="45"/>
    </row>
    <row r="1118" spans="1:9">
      <c r="A1118" s="45" t="s">
        <v>2873</v>
      </c>
      <c r="C1118" s="1" t="s">
        <v>17</v>
      </c>
      <c r="D1118" s="44"/>
      <c r="F1118" s="17">
        <v>12.632724362166481</v>
      </c>
      <c r="G1118" s="52"/>
      <c r="I1118" s="45"/>
    </row>
    <row r="1119" spans="1:9">
      <c r="A1119" s="45" t="s">
        <v>2874</v>
      </c>
      <c r="C1119" s="1" t="s">
        <v>5</v>
      </c>
      <c r="D1119" s="44"/>
      <c r="F1119" s="17">
        <v>24.9901814128824</v>
      </c>
      <c r="G1119" s="52"/>
      <c r="I1119" s="45"/>
    </row>
    <row r="1120" spans="1:9">
      <c r="A1120" s="45" t="s">
        <v>2875</v>
      </c>
      <c r="C1120" s="1" t="s">
        <v>21</v>
      </c>
      <c r="D1120" s="44"/>
      <c r="F1120" s="17">
        <v>185.27370496</v>
      </c>
      <c r="G1120" s="52"/>
      <c r="I1120" s="45"/>
    </row>
    <row r="1121" spans="1:9">
      <c r="A1121" s="45" t="s">
        <v>1422</v>
      </c>
      <c r="C1121" s="1" t="s">
        <v>5</v>
      </c>
      <c r="D1121" s="44"/>
      <c r="F1121" s="17">
        <v>197.15785221000002</v>
      </c>
      <c r="G1121" s="52"/>
      <c r="I1121" s="45"/>
    </row>
    <row r="1122" spans="1:9">
      <c r="A1122" s="45" t="s">
        <v>1709</v>
      </c>
      <c r="C1122" s="1" t="s">
        <v>17</v>
      </c>
      <c r="D1122" s="44"/>
      <c r="F1122" s="17">
        <v>0.99771684068628008</v>
      </c>
      <c r="G1122" s="52"/>
      <c r="I1122" s="45"/>
    </row>
    <row r="1123" spans="1:9">
      <c r="A1123" s="45" t="s">
        <v>2876</v>
      </c>
      <c r="C1123" s="1" t="s">
        <v>5</v>
      </c>
      <c r="D1123" s="44"/>
      <c r="F1123" s="17">
        <v>3.4759979654399999</v>
      </c>
      <c r="G1123" s="52"/>
      <c r="I1123" s="45"/>
    </row>
    <row r="1124" spans="1:9">
      <c r="A1124" s="45" t="s">
        <v>2094</v>
      </c>
      <c r="C1124" s="1" t="s">
        <v>5</v>
      </c>
      <c r="D1124" s="44"/>
      <c r="F1124" s="17">
        <v>1.4121279654768</v>
      </c>
      <c r="G1124" s="52"/>
      <c r="I1124" s="45"/>
    </row>
    <row r="1125" spans="1:9">
      <c r="A1125" s="45" t="s">
        <v>2096</v>
      </c>
      <c r="C1125" s="1" t="s">
        <v>5</v>
      </c>
      <c r="D1125" s="44"/>
      <c r="F1125" s="17">
        <v>0.72032314273920006</v>
      </c>
      <c r="G1125" s="52"/>
      <c r="I1125" s="45"/>
    </row>
    <row r="1126" spans="1:9">
      <c r="A1126" s="45" t="s">
        <v>1430</v>
      </c>
      <c r="C1126" s="1" t="s">
        <v>19</v>
      </c>
      <c r="D1126" s="44"/>
      <c r="F1126" s="17">
        <v>173.60182424000001</v>
      </c>
      <c r="G1126" s="52"/>
      <c r="I1126" s="45"/>
    </row>
    <row r="1127" spans="1:9">
      <c r="A1127" s="45" t="s">
        <v>2097</v>
      </c>
      <c r="C1127" s="1" t="s">
        <v>5</v>
      </c>
      <c r="D1127" s="44"/>
      <c r="F1127" s="17">
        <v>1.037325155724</v>
      </c>
      <c r="G1127" s="52"/>
      <c r="I1127" s="45"/>
    </row>
    <row r="1128" spans="1:9">
      <c r="A1128" s="45" t="s">
        <v>2877</v>
      </c>
      <c r="C1128" s="1" t="s">
        <v>12</v>
      </c>
      <c r="D1128" s="44"/>
      <c r="F1128" s="17">
        <v>0.14266373332067997</v>
      </c>
      <c r="G1128" s="52"/>
      <c r="I1128" s="45"/>
    </row>
    <row r="1129" spans="1:9">
      <c r="A1129" s="45" t="s">
        <v>1500</v>
      </c>
      <c r="C1129" s="1" t="s">
        <v>4</v>
      </c>
      <c r="D1129" s="44"/>
      <c r="F1129" s="17">
        <v>1.0720028878415999</v>
      </c>
      <c r="G1129" s="52"/>
      <c r="I1129" s="45"/>
    </row>
    <row r="1130" spans="1:9">
      <c r="A1130" s="45" t="s">
        <v>870</v>
      </c>
      <c r="C1130" s="1" t="s">
        <v>5</v>
      </c>
      <c r="D1130" s="44"/>
      <c r="F1130" s="17">
        <v>3.832673758056</v>
      </c>
      <c r="G1130" s="52"/>
      <c r="I1130" s="45"/>
    </row>
    <row r="1131" spans="1:9">
      <c r="A1131" s="45" t="s">
        <v>2399</v>
      </c>
      <c r="C1131" s="1" t="s">
        <v>5</v>
      </c>
      <c r="D1131" s="44"/>
      <c r="F1131" s="17">
        <v>0.60020179207559998</v>
      </c>
      <c r="G1131" s="52"/>
      <c r="I1131" s="45"/>
    </row>
    <row r="1132" spans="1:9">
      <c r="A1132" s="45" t="s">
        <v>2878</v>
      </c>
      <c r="C1132" s="1" t="s">
        <v>13</v>
      </c>
      <c r="D1132" s="44"/>
      <c r="F1132" s="17">
        <v>88.22296652</v>
      </c>
      <c r="G1132" s="52"/>
      <c r="I1132" s="45"/>
    </row>
    <row r="1133" spans="1:9">
      <c r="A1133" s="45" t="s">
        <v>2879</v>
      </c>
      <c r="C1133" s="1" t="s">
        <v>5</v>
      </c>
      <c r="D1133" s="44"/>
      <c r="F1133" s="17">
        <v>6.5983838263199993E-2</v>
      </c>
      <c r="G1133" s="52"/>
      <c r="I1133" s="45"/>
    </row>
    <row r="1134" spans="1:9">
      <c r="A1134" s="45" t="s">
        <v>872</v>
      </c>
      <c r="C1134" s="1" t="s">
        <v>5</v>
      </c>
      <c r="D1134" s="44"/>
      <c r="F1134" s="17">
        <v>187.50789778134398</v>
      </c>
      <c r="G1134" s="52"/>
      <c r="I1134" s="45"/>
    </row>
    <row r="1135" spans="1:9">
      <c r="A1135" s="45" t="s">
        <v>2098</v>
      </c>
      <c r="C1135" s="1" t="s">
        <v>5</v>
      </c>
      <c r="D1135" s="44"/>
      <c r="F1135" s="17">
        <v>1.606612302009</v>
      </c>
      <c r="G1135" s="52"/>
      <c r="I1135" s="45"/>
    </row>
    <row r="1136" spans="1:9">
      <c r="A1136" s="45" t="s">
        <v>2099</v>
      </c>
      <c r="C1136" s="1" t="s">
        <v>5</v>
      </c>
      <c r="D1136" s="44"/>
      <c r="F1136" s="17">
        <v>16.1288952162624</v>
      </c>
      <c r="G1136" s="52"/>
      <c r="I1136" s="45"/>
    </row>
    <row r="1137" spans="1:9">
      <c r="A1137" s="45" t="s">
        <v>2880</v>
      </c>
      <c r="C1137" s="1" t="s">
        <v>5</v>
      </c>
      <c r="D1137" s="44"/>
      <c r="F1137" s="17">
        <v>26.608685250747598</v>
      </c>
      <c r="G1137" s="52"/>
      <c r="I1137" s="45"/>
    </row>
    <row r="1138" spans="1:9">
      <c r="A1138" s="45" t="s">
        <v>2881</v>
      </c>
      <c r="C1138" s="1" t="s">
        <v>21</v>
      </c>
      <c r="D1138" s="44"/>
      <c r="F1138" s="17">
        <v>4.9080713377924798</v>
      </c>
      <c r="G1138" s="52"/>
      <c r="I1138" s="45"/>
    </row>
    <row r="1139" spans="1:9">
      <c r="A1139" s="45" t="s">
        <v>2882</v>
      </c>
      <c r="C1139" s="1" t="s">
        <v>5</v>
      </c>
      <c r="D1139" s="44"/>
      <c r="F1139" s="17">
        <v>27.892870504012798</v>
      </c>
      <c r="G1139" s="52"/>
      <c r="I1139" s="45"/>
    </row>
    <row r="1140" spans="1:9">
      <c r="A1140" s="45" t="s">
        <v>2100</v>
      </c>
      <c r="C1140" s="1" t="s">
        <v>5</v>
      </c>
      <c r="D1140" s="44"/>
      <c r="F1140" s="17">
        <v>0.58238029380959999</v>
      </c>
      <c r="G1140" s="52"/>
      <c r="I1140" s="45"/>
    </row>
    <row r="1141" spans="1:9">
      <c r="A1141" s="45" t="s">
        <v>435</v>
      </c>
      <c r="C1141" s="1" t="s">
        <v>17</v>
      </c>
      <c r="D1141" s="44"/>
      <c r="F1141" s="17">
        <v>235.94398627999999</v>
      </c>
      <c r="G1141" s="52"/>
      <c r="I1141" s="45"/>
    </row>
    <row r="1142" spans="1:9">
      <c r="A1142" s="45" t="s">
        <v>1252</v>
      </c>
      <c r="C1142" s="1" t="s">
        <v>17</v>
      </c>
      <c r="D1142" s="44"/>
      <c r="F1142" s="17">
        <v>62.604590209999998</v>
      </c>
      <c r="G1142" s="52"/>
      <c r="I1142" s="45"/>
    </row>
    <row r="1143" spans="1:9">
      <c r="A1143" s="45" t="s">
        <v>1710</v>
      </c>
      <c r="C1143" s="1" t="s">
        <v>17</v>
      </c>
      <c r="D1143" s="44"/>
      <c r="F1143" s="17">
        <v>0.48306069202248003</v>
      </c>
      <c r="G1143" s="52"/>
      <c r="I1143" s="45"/>
    </row>
    <row r="1144" spans="1:9">
      <c r="A1144" s="45" t="s">
        <v>1711</v>
      </c>
      <c r="C1144" s="1" t="s">
        <v>17</v>
      </c>
      <c r="D1144" s="44"/>
      <c r="F1144" s="17">
        <v>0.65057730998831997</v>
      </c>
      <c r="G1144" s="52"/>
      <c r="I1144" s="45"/>
    </row>
    <row r="1145" spans="1:9">
      <c r="A1145" s="45" t="s">
        <v>2101</v>
      </c>
      <c r="C1145" s="1" t="s">
        <v>5</v>
      </c>
      <c r="D1145" s="44"/>
      <c r="F1145" s="17">
        <v>16.111586490199201</v>
      </c>
      <c r="G1145" s="52"/>
      <c r="I1145" s="45"/>
    </row>
    <row r="1146" spans="1:9">
      <c r="A1146" s="45" t="s">
        <v>211</v>
      </c>
      <c r="C1146" s="1" t="s">
        <v>5</v>
      </c>
      <c r="D1146" s="44"/>
      <c r="F1146" s="17">
        <v>193.54914019999998</v>
      </c>
      <c r="G1146" s="52"/>
      <c r="I1146" s="45"/>
    </row>
    <row r="1147" spans="1:9">
      <c r="A1147" s="45" t="s">
        <v>2102</v>
      </c>
      <c r="C1147" s="1" t="s">
        <v>5</v>
      </c>
      <c r="D1147" s="44"/>
      <c r="F1147" s="17">
        <v>1.3314469238927999</v>
      </c>
      <c r="G1147" s="52"/>
      <c r="I1147" s="45"/>
    </row>
    <row r="1148" spans="1:9">
      <c r="A1148" s="45" t="s">
        <v>2103</v>
      </c>
      <c r="C1148" s="1" t="s">
        <v>5</v>
      </c>
      <c r="D1148" s="44"/>
      <c r="F1148" s="17">
        <v>0.23377783571999999</v>
      </c>
      <c r="G1148" s="52"/>
      <c r="I1148" s="45"/>
    </row>
    <row r="1149" spans="1:9">
      <c r="A1149" s="45" t="s">
        <v>1707</v>
      </c>
      <c r="C1149" s="1" t="s">
        <v>17</v>
      </c>
      <c r="D1149" s="44"/>
      <c r="F1149" s="17">
        <v>0.21652114528043997</v>
      </c>
      <c r="G1149" s="52"/>
      <c r="I1149" s="45"/>
    </row>
    <row r="1150" spans="1:9">
      <c r="A1150" s="45" t="s">
        <v>2883</v>
      </c>
      <c r="C1150" s="1" t="s">
        <v>17</v>
      </c>
      <c r="D1150" s="44"/>
      <c r="F1150" s="17">
        <v>194.04346269150878</v>
      </c>
      <c r="G1150" s="52"/>
      <c r="I1150" s="45"/>
    </row>
    <row r="1151" spans="1:9">
      <c r="A1151" s="45" t="s">
        <v>1689</v>
      </c>
      <c r="C1151" s="1" t="s">
        <v>17</v>
      </c>
      <c r="D1151" s="44"/>
      <c r="F1151" s="17">
        <v>0.62559224740583996</v>
      </c>
      <c r="G1151" s="52"/>
      <c r="I1151" s="45"/>
    </row>
    <row r="1152" spans="1:9">
      <c r="A1152" s="45" t="s">
        <v>2104</v>
      </c>
      <c r="C1152" s="1" t="s">
        <v>5</v>
      </c>
      <c r="D1152" s="44"/>
      <c r="F1152" s="17">
        <v>1.3579654780691999</v>
      </c>
      <c r="G1152" s="52"/>
      <c r="I1152" s="45"/>
    </row>
    <row r="1153" spans="1:9">
      <c r="A1153" s="45" t="s">
        <v>2884</v>
      </c>
      <c r="C1153" s="1" t="s">
        <v>5</v>
      </c>
      <c r="D1153" s="44"/>
      <c r="F1153" s="17">
        <v>1.0287589897728</v>
      </c>
      <c r="G1153" s="52"/>
      <c r="I1153" s="45"/>
    </row>
    <row r="1154" spans="1:9">
      <c r="A1154" s="45" t="s">
        <v>698</v>
      </c>
      <c r="C1154" s="1" t="s">
        <v>17</v>
      </c>
      <c r="D1154" s="44"/>
      <c r="F1154" s="17">
        <v>3.5955098605483204</v>
      </c>
      <c r="G1154" s="52"/>
      <c r="I1154" s="45"/>
    </row>
    <row r="1155" spans="1:9">
      <c r="A1155" s="45" t="s">
        <v>2885</v>
      </c>
      <c r="C1155" s="1" t="s">
        <v>5</v>
      </c>
      <c r="D1155" s="44"/>
      <c r="F1155" s="17">
        <v>7.3699480998E-2</v>
      </c>
      <c r="G1155" s="52"/>
      <c r="I1155" s="45"/>
    </row>
    <row r="1156" spans="1:9">
      <c r="A1156" s="45" t="s">
        <v>2886</v>
      </c>
      <c r="C1156" s="1" t="s">
        <v>5</v>
      </c>
      <c r="D1156" s="44"/>
      <c r="F1156" s="17">
        <v>17.074342681624799</v>
      </c>
      <c r="G1156" s="52"/>
      <c r="I1156" s="45"/>
    </row>
    <row r="1157" spans="1:9">
      <c r="A1157" s="45" t="s">
        <v>2887</v>
      </c>
      <c r="C1157" s="1" t="s">
        <v>17</v>
      </c>
      <c r="D1157" s="44"/>
      <c r="F1157" s="17">
        <v>174.03938006000001</v>
      </c>
      <c r="G1157" s="52"/>
      <c r="I1157" s="45"/>
    </row>
    <row r="1158" spans="1:9">
      <c r="A1158" s="45" t="s">
        <v>2888</v>
      </c>
      <c r="C1158" s="1" t="s">
        <v>5</v>
      </c>
      <c r="D1158" s="44"/>
      <c r="F1158" s="17">
        <v>11.851554269412</v>
      </c>
      <c r="G1158" s="52"/>
      <c r="I1158" s="45"/>
    </row>
    <row r="1159" spans="1:9">
      <c r="A1159" s="45" t="s">
        <v>1512</v>
      </c>
      <c r="C1159" s="1" t="s">
        <v>17</v>
      </c>
      <c r="D1159" s="44"/>
      <c r="F1159" s="17">
        <v>8.0101878881824806</v>
      </c>
      <c r="G1159" s="52"/>
      <c r="I1159" s="45"/>
    </row>
    <row r="1160" spans="1:9">
      <c r="A1160" s="45" t="s">
        <v>2889</v>
      </c>
      <c r="C1160" s="1" t="s">
        <v>6</v>
      </c>
      <c r="D1160" s="44"/>
      <c r="F1160" s="17">
        <v>7.0828237794599999E-2</v>
      </c>
      <c r="G1160" s="52"/>
      <c r="I1160" s="45"/>
    </row>
    <row r="1161" spans="1:9">
      <c r="A1161" s="45" t="s">
        <v>2890</v>
      </c>
      <c r="C1161" s="1" t="s">
        <v>5</v>
      </c>
      <c r="D1161" s="44"/>
      <c r="F1161" s="17">
        <v>0.24119835494039998</v>
      </c>
      <c r="G1161" s="52"/>
      <c r="I1161" s="45"/>
    </row>
    <row r="1162" spans="1:9">
      <c r="A1162" s="45" t="s">
        <v>875</v>
      </c>
      <c r="C1162" s="1" t="s">
        <v>18</v>
      </c>
      <c r="D1162" s="44"/>
      <c r="F1162" s="17">
        <v>184.92598709999999</v>
      </c>
      <c r="G1162" s="52"/>
      <c r="I1162" s="45"/>
    </row>
    <row r="1163" spans="1:9">
      <c r="A1163" s="45" t="s">
        <v>2105</v>
      </c>
      <c r="C1163" s="1" t="s">
        <v>5</v>
      </c>
      <c r="D1163" s="44"/>
      <c r="F1163" s="17">
        <v>8.7717913311600004E-2</v>
      </c>
      <c r="G1163" s="52"/>
      <c r="I1163" s="45"/>
    </row>
    <row r="1164" spans="1:9">
      <c r="A1164" s="45" t="s">
        <v>1557</v>
      </c>
      <c r="C1164" s="1" t="s">
        <v>17</v>
      </c>
      <c r="D1164" s="44"/>
      <c r="F1164" s="17">
        <v>1.1076712385824801</v>
      </c>
      <c r="G1164" s="52"/>
      <c r="I1164" s="45"/>
    </row>
    <row r="1165" spans="1:9">
      <c r="A1165" s="45" t="s">
        <v>2106</v>
      </c>
      <c r="C1165" s="1" t="s">
        <v>5</v>
      </c>
      <c r="D1165" s="44"/>
      <c r="F1165" s="17">
        <v>17.299041252292799</v>
      </c>
      <c r="G1165" s="52"/>
      <c r="I1165" s="45"/>
    </row>
    <row r="1166" spans="1:9">
      <c r="A1166" s="45" t="s">
        <v>2891</v>
      </c>
      <c r="C1166" s="1" t="s">
        <v>81</v>
      </c>
      <c r="D1166" s="44"/>
      <c r="F1166" s="17">
        <v>13.65033114</v>
      </c>
      <c r="G1166" s="52"/>
      <c r="I1166" s="45"/>
    </row>
    <row r="1167" spans="1:9">
      <c r="A1167" s="45" t="s">
        <v>1723</v>
      </c>
      <c r="C1167" s="1" t="s">
        <v>17</v>
      </c>
      <c r="D1167" s="44"/>
      <c r="F1167" s="17">
        <v>0.50790896740583991</v>
      </c>
      <c r="G1167" s="52"/>
      <c r="I1167" s="45"/>
    </row>
    <row r="1168" spans="1:9">
      <c r="A1168" s="45" t="s">
        <v>1729</v>
      </c>
      <c r="C1168" s="1" t="s">
        <v>17</v>
      </c>
      <c r="D1168" s="44"/>
      <c r="F1168" s="17">
        <v>0.80437024649124</v>
      </c>
      <c r="G1168" s="52"/>
      <c r="I1168" s="45"/>
    </row>
    <row r="1169" spans="1:9">
      <c r="A1169" s="45" t="s">
        <v>876</v>
      </c>
      <c r="C1169" s="1" t="s">
        <v>341</v>
      </c>
      <c r="D1169" s="44"/>
      <c r="F1169" s="17">
        <v>47.757411060000003</v>
      </c>
      <c r="G1169" s="52"/>
      <c r="I1169" s="45"/>
    </row>
    <row r="1170" spans="1:9">
      <c r="A1170" s="45" t="s">
        <v>2892</v>
      </c>
      <c r="C1170" s="1" t="s">
        <v>17</v>
      </c>
      <c r="D1170" s="44"/>
      <c r="F1170" s="17">
        <v>8.8301486586970803</v>
      </c>
      <c r="G1170" s="52"/>
      <c r="I1170" s="45"/>
    </row>
    <row r="1171" spans="1:9">
      <c r="A1171" s="45" t="s">
        <v>2893</v>
      </c>
      <c r="C1171" s="1" t="s">
        <v>11</v>
      </c>
      <c r="D1171" s="44"/>
      <c r="F1171" s="17">
        <v>0.76668900170148002</v>
      </c>
      <c r="G1171" s="52"/>
      <c r="I1171" s="45"/>
    </row>
    <row r="1172" spans="1:9">
      <c r="A1172" s="45" t="s">
        <v>2894</v>
      </c>
      <c r="C1172" s="1" t="s">
        <v>10</v>
      </c>
      <c r="D1172" s="44"/>
      <c r="F1172" s="17">
        <v>185.90651235707563</v>
      </c>
      <c r="G1172" s="52"/>
      <c r="I1172" s="45"/>
    </row>
    <row r="1173" spans="1:9">
      <c r="A1173" s="45" t="s">
        <v>52</v>
      </c>
      <c r="C1173" s="1" t="s">
        <v>5</v>
      </c>
      <c r="D1173" s="44"/>
      <c r="F1173" s="17">
        <v>215.94455670387603</v>
      </c>
      <c r="G1173" s="52"/>
      <c r="I1173" s="45"/>
    </row>
    <row r="1174" spans="1:9">
      <c r="A1174" s="45" t="s">
        <v>2107</v>
      </c>
      <c r="C1174" s="1" t="s">
        <v>5</v>
      </c>
      <c r="D1174" s="44"/>
      <c r="F1174" s="17">
        <v>0.22521676937759999</v>
      </c>
      <c r="G1174" s="52"/>
      <c r="I1174" s="45"/>
    </row>
    <row r="1175" spans="1:9">
      <c r="A1175" s="45" t="s">
        <v>2108</v>
      </c>
      <c r="C1175" s="1" t="s">
        <v>5</v>
      </c>
      <c r="D1175" s="44"/>
      <c r="F1175" s="17">
        <v>0.33069995449919998</v>
      </c>
      <c r="G1175" s="52"/>
      <c r="I1175" s="45"/>
    </row>
    <row r="1176" spans="1:9">
      <c r="A1176" s="45" t="s">
        <v>2109</v>
      </c>
      <c r="C1176" s="1" t="s">
        <v>5</v>
      </c>
      <c r="D1176" s="44"/>
      <c r="F1176" s="17">
        <v>0.90824954580359996</v>
      </c>
      <c r="G1176" s="52"/>
      <c r="I1176" s="45"/>
    </row>
    <row r="1177" spans="1:9">
      <c r="A1177" s="45" t="s">
        <v>2110</v>
      </c>
      <c r="C1177" s="1" t="s">
        <v>5</v>
      </c>
      <c r="D1177" s="44"/>
      <c r="F1177" s="17">
        <v>0.25257734742240001</v>
      </c>
      <c r="G1177" s="52"/>
      <c r="I1177" s="45"/>
    </row>
    <row r="1178" spans="1:9">
      <c r="A1178" s="45" t="s">
        <v>2895</v>
      </c>
      <c r="C1178" s="1" t="s">
        <v>13</v>
      </c>
      <c r="D1178" s="44"/>
      <c r="F1178" s="17">
        <v>123.17721313</v>
      </c>
      <c r="G1178" s="52"/>
      <c r="I1178" s="45"/>
    </row>
    <row r="1179" spans="1:9">
      <c r="A1179" s="45" t="s">
        <v>2111</v>
      </c>
      <c r="C1179" s="1" t="s">
        <v>5</v>
      </c>
      <c r="D1179" s="44"/>
      <c r="F1179" s="17">
        <v>0.11240060832</v>
      </c>
      <c r="G1179" s="52"/>
      <c r="I1179" s="45"/>
    </row>
    <row r="1180" spans="1:9">
      <c r="A1180" s="45" t="s">
        <v>2294</v>
      </c>
      <c r="C1180" s="1" t="s">
        <v>5</v>
      </c>
      <c r="D1180" s="44"/>
      <c r="F1180" s="17">
        <v>0.13448753706959998</v>
      </c>
      <c r="G1180" s="52"/>
      <c r="I1180" s="45"/>
    </row>
    <row r="1181" spans="1:9">
      <c r="A1181" s="45" t="s">
        <v>2896</v>
      </c>
      <c r="C1181" s="1" t="s">
        <v>17</v>
      </c>
      <c r="D1181" s="44"/>
      <c r="F1181" s="17">
        <v>0.18728740900583998</v>
      </c>
      <c r="G1181" s="52"/>
      <c r="I1181" s="45"/>
    </row>
    <row r="1182" spans="1:9">
      <c r="A1182" s="45" t="s">
        <v>2112</v>
      </c>
      <c r="C1182" s="1" t="s">
        <v>5</v>
      </c>
      <c r="D1182" s="44"/>
      <c r="F1182" s="17">
        <v>0.36212714366400001</v>
      </c>
      <c r="G1182" s="52"/>
      <c r="I1182" s="45"/>
    </row>
    <row r="1183" spans="1:9">
      <c r="A1183" s="45" t="s">
        <v>2897</v>
      </c>
      <c r="C1183" s="1" t="s">
        <v>5</v>
      </c>
      <c r="D1183" s="44"/>
      <c r="F1183" s="17">
        <v>22.853190541381203</v>
      </c>
      <c r="G1183" s="52"/>
      <c r="I1183" s="45"/>
    </row>
    <row r="1184" spans="1:9">
      <c r="A1184" s="45" t="s">
        <v>2113</v>
      </c>
      <c r="C1184" s="1" t="s">
        <v>5</v>
      </c>
      <c r="D1184" s="44"/>
      <c r="F1184" s="17">
        <v>0.26221305825000002</v>
      </c>
      <c r="G1184" s="52"/>
      <c r="I1184" s="45"/>
    </row>
    <row r="1185" spans="1:9">
      <c r="A1185" s="45" t="s">
        <v>2114</v>
      </c>
      <c r="C1185" s="1" t="s">
        <v>5</v>
      </c>
      <c r="D1185" s="44"/>
      <c r="F1185" s="17">
        <v>1.2541326701903999</v>
      </c>
      <c r="G1185" s="52"/>
      <c r="I1185" s="45"/>
    </row>
    <row r="1186" spans="1:9">
      <c r="A1186" s="45" t="s">
        <v>2115</v>
      </c>
      <c r="C1186" s="1" t="s">
        <v>5</v>
      </c>
      <c r="D1186" s="44"/>
      <c r="F1186" s="17">
        <v>16.799494165739997</v>
      </c>
      <c r="G1186" s="52"/>
      <c r="I1186" s="45"/>
    </row>
    <row r="1187" spans="1:9">
      <c r="A1187" s="45" t="s">
        <v>2898</v>
      </c>
      <c r="C1187" s="1" t="s">
        <v>5</v>
      </c>
      <c r="D1187" s="44"/>
      <c r="F1187" s="17">
        <v>203.89530497999999</v>
      </c>
      <c r="G1187" s="52"/>
      <c r="I1187" s="45"/>
    </row>
    <row r="1188" spans="1:9">
      <c r="A1188" s="45" t="s">
        <v>2116</v>
      </c>
      <c r="C1188" s="1" t="s">
        <v>5</v>
      </c>
      <c r="D1188" s="44"/>
      <c r="F1188" s="17">
        <v>16.353810912582002</v>
      </c>
      <c r="G1188" s="52"/>
      <c r="I1188" s="45"/>
    </row>
    <row r="1189" spans="1:9">
      <c r="A1189" s="45" t="s">
        <v>1423</v>
      </c>
      <c r="C1189" s="1" t="s">
        <v>5</v>
      </c>
      <c r="D1189" s="44"/>
      <c r="F1189" s="17">
        <v>245.34991273201442</v>
      </c>
      <c r="G1189" s="52"/>
      <c r="I1189" s="45"/>
    </row>
    <row r="1190" spans="1:9">
      <c r="A1190" s="45" t="s">
        <v>1671</v>
      </c>
      <c r="C1190" s="1" t="s">
        <v>17</v>
      </c>
      <c r="D1190" s="44"/>
      <c r="F1190" s="17">
        <v>0.2008461312</v>
      </c>
      <c r="G1190" s="52"/>
      <c r="I1190" s="45"/>
    </row>
    <row r="1191" spans="1:9">
      <c r="A1191" s="45" t="s">
        <v>53</v>
      </c>
      <c r="C1191" s="1" t="s">
        <v>5</v>
      </c>
      <c r="D1191" s="44"/>
      <c r="F1191" s="17">
        <v>37.333047815949598</v>
      </c>
      <c r="G1191" s="52"/>
      <c r="I1191" s="45"/>
    </row>
    <row r="1192" spans="1:9">
      <c r="A1192" s="45" t="s">
        <v>2117</v>
      </c>
      <c r="C1192" s="1" t="s">
        <v>5</v>
      </c>
      <c r="D1192" s="44"/>
      <c r="F1192" s="17">
        <v>0.11211382070459999</v>
      </c>
      <c r="G1192" s="52"/>
      <c r="I1192" s="45"/>
    </row>
    <row r="1193" spans="1:9">
      <c r="A1193" s="45" t="s">
        <v>2118</v>
      </c>
      <c r="C1193" s="1" t="s">
        <v>5</v>
      </c>
      <c r="D1193" s="44"/>
      <c r="F1193" s="17">
        <v>0.37357955743680005</v>
      </c>
      <c r="G1193" s="52"/>
      <c r="I1193" s="45"/>
    </row>
    <row r="1194" spans="1:9">
      <c r="A1194" s="45" t="s">
        <v>1720</v>
      </c>
      <c r="C1194" s="1" t="s">
        <v>17</v>
      </c>
      <c r="D1194" s="44"/>
      <c r="F1194" s="17">
        <v>0.10710184672044001</v>
      </c>
      <c r="G1194" s="52"/>
      <c r="I1194" s="45"/>
    </row>
    <row r="1195" spans="1:9">
      <c r="A1195" s="45" t="s">
        <v>2899</v>
      </c>
      <c r="C1195" s="1" t="s">
        <v>5</v>
      </c>
      <c r="D1195" s="44"/>
      <c r="F1195" s="17">
        <v>0.14669220851999998</v>
      </c>
      <c r="G1195" s="52"/>
      <c r="I1195" s="45"/>
    </row>
    <row r="1196" spans="1:9">
      <c r="A1196" s="45" t="s">
        <v>2900</v>
      </c>
      <c r="C1196" s="1" t="s">
        <v>5</v>
      </c>
      <c r="D1196" s="44"/>
      <c r="F1196" s="17">
        <v>0.34929600488639995</v>
      </c>
      <c r="G1196" s="52"/>
      <c r="I1196" s="45"/>
    </row>
    <row r="1197" spans="1:9">
      <c r="A1197" s="45" t="s">
        <v>2901</v>
      </c>
      <c r="C1197" s="1" t="s">
        <v>17</v>
      </c>
      <c r="D1197" s="44"/>
      <c r="F1197" s="17">
        <v>13.10754360909708</v>
      </c>
      <c r="G1197" s="52"/>
      <c r="I1197" s="45"/>
    </row>
    <row r="1198" spans="1:9">
      <c r="A1198" s="45" t="s">
        <v>1480</v>
      </c>
      <c r="C1198" s="1" t="s">
        <v>18</v>
      </c>
      <c r="D1198" s="44"/>
      <c r="F1198" s="17">
        <v>2.6787381754161599</v>
      </c>
      <c r="G1198" s="52"/>
      <c r="I1198" s="45"/>
    </row>
    <row r="1199" spans="1:9">
      <c r="A1199" s="45" t="s">
        <v>2119</v>
      </c>
      <c r="C1199" s="1" t="s">
        <v>5</v>
      </c>
      <c r="D1199" s="44"/>
      <c r="F1199" s="17">
        <v>0.117882033984</v>
      </c>
      <c r="G1199" s="52"/>
      <c r="I1199" s="45"/>
    </row>
    <row r="1200" spans="1:9">
      <c r="A1200" s="45" t="s">
        <v>2120</v>
      </c>
      <c r="C1200" s="1" t="s">
        <v>5</v>
      </c>
      <c r="D1200" s="44"/>
      <c r="F1200" s="17">
        <v>0.10161951227999999</v>
      </c>
      <c r="G1200" s="52"/>
      <c r="I1200" s="45"/>
    </row>
    <row r="1201" spans="1:9">
      <c r="A1201" s="45" t="s">
        <v>1719</v>
      </c>
      <c r="C1201" s="1" t="s">
        <v>17</v>
      </c>
      <c r="D1201" s="44"/>
      <c r="F1201" s="17">
        <v>0.19859305211459999</v>
      </c>
      <c r="G1201" s="52"/>
      <c r="I1201" s="45"/>
    </row>
    <row r="1202" spans="1:9">
      <c r="A1202" s="45" t="s">
        <v>2902</v>
      </c>
      <c r="C1202" s="1" t="s">
        <v>17</v>
      </c>
      <c r="D1202" s="44"/>
      <c r="F1202" s="17">
        <v>1.4420607404346</v>
      </c>
      <c r="G1202" s="52"/>
      <c r="I1202" s="45"/>
    </row>
    <row r="1203" spans="1:9">
      <c r="A1203" s="45" t="s">
        <v>2121</v>
      </c>
      <c r="C1203" s="1" t="s">
        <v>5</v>
      </c>
      <c r="D1203" s="44"/>
      <c r="F1203" s="17">
        <v>0.45376005280319998</v>
      </c>
      <c r="G1203" s="52"/>
      <c r="I1203" s="45"/>
    </row>
    <row r="1204" spans="1:9">
      <c r="A1204" s="45" t="s">
        <v>2122</v>
      </c>
      <c r="C1204" s="1" t="s">
        <v>5</v>
      </c>
      <c r="D1204" s="44"/>
      <c r="F1204" s="17">
        <v>9.3937736177999998E-2</v>
      </c>
      <c r="G1204" s="52"/>
      <c r="I1204" s="45"/>
    </row>
    <row r="1205" spans="1:9">
      <c r="A1205" s="45" t="s">
        <v>2903</v>
      </c>
      <c r="C1205" s="1" t="s">
        <v>17</v>
      </c>
      <c r="D1205" s="44"/>
      <c r="F1205" s="17">
        <v>0.99629659309751994</v>
      </c>
      <c r="G1205" s="52"/>
      <c r="I1205" s="45"/>
    </row>
    <row r="1206" spans="1:9">
      <c r="A1206" s="45" t="s">
        <v>2123</v>
      </c>
      <c r="C1206" s="1" t="s">
        <v>5</v>
      </c>
      <c r="D1206" s="44"/>
      <c r="F1206" s="17">
        <v>0.86285380896000008</v>
      </c>
      <c r="G1206" s="52"/>
      <c r="I1206" s="45"/>
    </row>
    <row r="1207" spans="1:9">
      <c r="A1207" s="45" t="s">
        <v>1308</v>
      </c>
      <c r="C1207" s="1" t="s">
        <v>17</v>
      </c>
      <c r="D1207" s="44"/>
      <c r="F1207" s="17">
        <v>237.82145277999999</v>
      </c>
      <c r="G1207" s="52"/>
      <c r="I1207" s="45"/>
    </row>
    <row r="1208" spans="1:9">
      <c r="A1208" s="45" t="s">
        <v>359</v>
      </c>
      <c r="C1208" s="1" t="s">
        <v>17</v>
      </c>
      <c r="D1208" s="44"/>
      <c r="F1208" s="17">
        <v>33.352564067428318</v>
      </c>
      <c r="G1208" s="52"/>
      <c r="I1208" s="45"/>
    </row>
    <row r="1209" spans="1:9">
      <c r="A1209" s="45" t="s">
        <v>1718</v>
      </c>
      <c r="C1209" s="1" t="s">
        <v>17</v>
      </c>
      <c r="D1209" s="44"/>
      <c r="F1209" s="17">
        <v>1.6312471718399999</v>
      </c>
      <c r="G1209" s="52"/>
      <c r="I1209" s="45"/>
    </row>
    <row r="1210" spans="1:9">
      <c r="A1210" s="45" t="s">
        <v>1715</v>
      </c>
      <c r="C1210" s="1" t="s">
        <v>17</v>
      </c>
      <c r="D1210" s="44"/>
      <c r="F1210" s="17">
        <v>0.53015010048</v>
      </c>
      <c r="G1210" s="52"/>
      <c r="I1210" s="45"/>
    </row>
    <row r="1211" spans="1:9">
      <c r="A1211" s="45" t="s">
        <v>2904</v>
      </c>
      <c r="C1211" s="1" t="s">
        <v>17</v>
      </c>
      <c r="D1211" s="44"/>
      <c r="F1211" s="17">
        <v>235.30391034000002</v>
      </c>
      <c r="G1211" s="52"/>
      <c r="I1211" s="45"/>
    </row>
    <row r="1212" spans="1:9">
      <c r="A1212" s="45" t="s">
        <v>1716</v>
      </c>
      <c r="C1212" s="1" t="s">
        <v>17</v>
      </c>
      <c r="D1212" s="44"/>
      <c r="F1212" s="17">
        <v>24.971136727680001</v>
      </c>
      <c r="G1212" s="52"/>
      <c r="I1212" s="45"/>
    </row>
    <row r="1213" spans="1:9">
      <c r="A1213" s="45" t="s">
        <v>1717</v>
      </c>
      <c r="C1213" s="1" t="s">
        <v>17</v>
      </c>
      <c r="D1213" s="44"/>
      <c r="F1213" s="17">
        <v>0.84456763826292003</v>
      </c>
      <c r="G1213" s="52"/>
      <c r="I1213" s="45"/>
    </row>
    <row r="1214" spans="1:9">
      <c r="A1214" s="45" t="s">
        <v>699</v>
      </c>
      <c r="C1214" s="1" t="s">
        <v>17</v>
      </c>
      <c r="D1214" s="44"/>
      <c r="F1214" s="17">
        <v>1.1401671161509201</v>
      </c>
      <c r="G1214" s="52"/>
      <c r="I1214" s="45"/>
    </row>
    <row r="1215" spans="1:9">
      <c r="A1215" s="45" t="s">
        <v>2905</v>
      </c>
      <c r="C1215" s="1" t="s">
        <v>17</v>
      </c>
      <c r="D1215" s="44"/>
      <c r="F1215" s="17">
        <v>256.79040209999999</v>
      </c>
      <c r="G1215" s="52"/>
      <c r="I1215" s="45"/>
    </row>
    <row r="1216" spans="1:9">
      <c r="A1216" s="45" t="s">
        <v>360</v>
      </c>
      <c r="C1216" s="1" t="s">
        <v>17</v>
      </c>
      <c r="D1216" s="44"/>
      <c r="F1216" s="17">
        <v>7.0743825146966408</v>
      </c>
      <c r="G1216" s="52"/>
      <c r="I1216" s="45"/>
    </row>
    <row r="1217" spans="1:9">
      <c r="A1217" s="45" t="s">
        <v>880</v>
      </c>
      <c r="C1217" s="1" t="s">
        <v>17</v>
      </c>
      <c r="D1217" s="44"/>
      <c r="F1217" s="17">
        <v>9.8948463896224794</v>
      </c>
      <c r="G1217" s="52"/>
      <c r="I1217" s="45"/>
    </row>
    <row r="1218" spans="1:9">
      <c r="A1218" s="45" t="s">
        <v>2906</v>
      </c>
      <c r="C1218" s="1" t="s">
        <v>17</v>
      </c>
      <c r="D1218" s="44"/>
      <c r="F1218" s="17">
        <v>0.20696164091459998</v>
      </c>
      <c r="G1218" s="52"/>
      <c r="I1218" s="45"/>
    </row>
    <row r="1219" spans="1:9">
      <c r="A1219" s="45" t="s">
        <v>2907</v>
      </c>
      <c r="C1219" s="1" t="s">
        <v>17</v>
      </c>
      <c r="D1219" s="44"/>
      <c r="F1219" s="17">
        <v>26.594747562240002</v>
      </c>
      <c r="G1219" s="52"/>
      <c r="I1219" s="45"/>
    </row>
    <row r="1220" spans="1:9">
      <c r="A1220" s="45" t="s">
        <v>1714</v>
      </c>
      <c r="C1220" s="1" t="s">
        <v>17</v>
      </c>
      <c r="D1220" s="44"/>
      <c r="F1220" s="17">
        <v>0.49629754390788</v>
      </c>
      <c r="G1220" s="52"/>
      <c r="I1220" s="45"/>
    </row>
    <row r="1221" spans="1:9">
      <c r="A1221" s="45" t="s">
        <v>1713</v>
      </c>
      <c r="C1221" s="1" t="s">
        <v>17</v>
      </c>
      <c r="D1221" s="44"/>
      <c r="F1221" s="17">
        <v>0.55657552795415999</v>
      </c>
      <c r="G1221" s="52"/>
      <c r="I1221" s="45"/>
    </row>
    <row r="1222" spans="1:9">
      <c r="A1222" s="45" t="s">
        <v>2908</v>
      </c>
      <c r="C1222" s="1" t="s">
        <v>17</v>
      </c>
      <c r="D1222" s="44"/>
      <c r="F1222" s="17">
        <v>3.0386547105829198</v>
      </c>
      <c r="G1222" s="52"/>
      <c r="I1222" s="45"/>
    </row>
    <row r="1223" spans="1:9">
      <c r="A1223" s="45" t="s">
        <v>333</v>
      </c>
      <c r="C1223" s="1" t="s">
        <v>17</v>
      </c>
      <c r="D1223" s="44"/>
      <c r="F1223" s="17">
        <v>257.4055683278404</v>
      </c>
      <c r="G1223" s="52"/>
      <c r="I1223" s="45"/>
    </row>
    <row r="1224" spans="1:9">
      <c r="A1224" s="45" t="s">
        <v>1724</v>
      </c>
      <c r="C1224" s="1" t="s">
        <v>17</v>
      </c>
      <c r="D1224" s="44"/>
      <c r="F1224" s="17">
        <v>0.7829056203883199</v>
      </c>
      <c r="G1224" s="52"/>
      <c r="I1224" s="45"/>
    </row>
    <row r="1225" spans="1:9">
      <c r="A1225" s="45" t="s">
        <v>1309</v>
      </c>
      <c r="C1225" s="1" t="s">
        <v>17</v>
      </c>
      <c r="D1225" s="44"/>
      <c r="F1225" s="17">
        <v>150.03817590122335</v>
      </c>
      <c r="G1225" s="52"/>
      <c r="I1225" s="45"/>
    </row>
    <row r="1226" spans="1:9">
      <c r="A1226" s="45" t="s">
        <v>2124</v>
      </c>
      <c r="C1226" s="1" t="s">
        <v>5</v>
      </c>
      <c r="D1226" s="44"/>
      <c r="F1226" s="17">
        <v>9.9142279235999997E-2</v>
      </c>
      <c r="G1226" s="52"/>
      <c r="I1226" s="45"/>
    </row>
    <row r="1227" spans="1:9">
      <c r="A1227" s="45" t="s">
        <v>2125</v>
      </c>
      <c r="C1227" s="1" t="s">
        <v>5</v>
      </c>
      <c r="D1227" s="44"/>
      <c r="F1227" s="17">
        <v>1.314598077936</v>
      </c>
      <c r="G1227" s="52"/>
      <c r="I1227" s="45"/>
    </row>
    <row r="1228" spans="1:9">
      <c r="A1228" s="45" t="s">
        <v>2909</v>
      </c>
      <c r="C1228" s="1" t="s">
        <v>21</v>
      </c>
      <c r="D1228" s="44"/>
      <c r="F1228" s="17">
        <v>4.7464139153574001</v>
      </c>
      <c r="G1228" s="52"/>
      <c r="I1228" s="45"/>
    </row>
    <row r="1229" spans="1:9">
      <c r="A1229" s="45" t="s">
        <v>2910</v>
      </c>
      <c r="C1229" s="1" t="s">
        <v>5</v>
      </c>
      <c r="D1229" s="44"/>
      <c r="F1229" s="17">
        <v>13.777304176349999</v>
      </c>
      <c r="G1229" s="52"/>
      <c r="I1229" s="45"/>
    </row>
    <row r="1230" spans="1:9">
      <c r="A1230" s="45" t="s">
        <v>223</v>
      </c>
      <c r="C1230" s="1" t="s">
        <v>5</v>
      </c>
      <c r="D1230" s="44"/>
      <c r="F1230" s="17">
        <v>196.06975913999997</v>
      </c>
      <c r="G1230" s="52"/>
      <c r="I1230" s="45"/>
    </row>
    <row r="1231" spans="1:9">
      <c r="A1231" s="45" t="s">
        <v>2911</v>
      </c>
      <c r="C1231" s="1" t="s">
        <v>5</v>
      </c>
      <c r="D1231" s="44"/>
      <c r="F1231" s="17">
        <v>12.881362078727999</v>
      </c>
      <c r="G1231" s="52"/>
      <c r="I1231" s="45"/>
    </row>
    <row r="1232" spans="1:9">
      <c r="A1232" s="45" t="s">
        <v>2126</v>
      </c>
      <c r="C1232" s="1" t="s">
        <v>5</v>
      </c>
      <c r="D1232" s="44"/>
      <c r="F1232" s="17">
        <v>12.304848361806002</v>
      </c>
      <c r="G1232" s="52"/>
      <c r="I1232" s="45"/>
    </row>
    <row r="1233" spans="1:9">
      <c r="A1233" s="45" t="s">
        <v>2912</v>
      </c>
      <c r="C1233" s="1" t="s">
        <v>21</v>
      </c>
      <c r="D1233" s="44"/>
      <c r="F1233" s="17">
        <v>0.92294988734519989</v>
      </c>
      <c r="G1233" s="52"/>
      <c r="I1233" s="45"/>
    </row>
    <row r="1234" spans="1:9">
      <c r="A1234" s="45" t="s">
        <v>1468</v>
      </c>
      <c r="C1234" s="1" t="s">
        <v>5</v>
      </c>
      <c r="D1234" s="44"/>
      <c r="F1234" s="17">
        <v>3.6334559711736003</v>
      </c>
      <c r="G1234" s="52"/>
      <c r="I1234" s="45"/>
    </row>
    <row r="1235" spans="1:9">
      <c r="A1235" s="45" t="s">
        <v>2400</v>
      </c>
      <c r="C1235" s="1" t="s">
        <v>17</v>
      </c>
      <c r="D1235" s="44"/>
      <c r="F1235" s="17">
        <v>0.71105645398787998</v>
      </c>
      <c r="G1235" s="52"/>
      <c r="I1235" s="45"/>
    </row>
    <row r="1236" spans="1:9">
      <c r="A1236" s="45" t="s">
        <v>1725</v>
      </c>
      <c r="C1236" s="1" t="s">
        <v>17</v>
      </c>
      <c r="D1236" s="44"/>
      <c r="F1236" s="17">
        <v>8.7737416046279992E-2</v>
      </c>
      <c r="G1236" s="52"/>
      <c r="I1236" s="45"/>
    </row>
    <row r="1237" spans="1:9">
      <c r="A1237" s="45" t="s">
        <v>2401</v>
      </c>
      <c r="C1237" s="1" t="s">
        <v>5</v>
      </c>
      <c r="D1237" s="44"/>
      <c r="F1237" s="17">
        <v>18.012459132439201</v>
      </c>
      <c r="G1237" s="52"/>
      <c r="I1237" s="45"/>
    </row>
    <row r="1238" spans="1:9">
      <c r="A1238" s="45" t="s">
        <v>2127</v>
      </c>
      <c r="C1238" s="1" t="s">
        <v>5</v>
      </c>
      <c r="D1238" s="44"/>
      <c r="F1238" s="17">
        <v>1.4865822539567999</v>
      </c>
      <c r="G1238" s="52"/>
      <c r="I1238" s="45"/>
    </row>
    <row r="1239" spans="1:9">
      <c r="A1239" s="45" t="s">
        <v>2913</v>
      </c>
      <c r="C1239" s="1" t="s">
        <v>21</v>
      </c>
      <c r="D1239" s="44"/>
      <c r="F1239" s="17">
        <v>0.13486813787304</v>
      </c>
      <c r="G1239" s="52"/>
      <c r="I1239" s="45"/>
    </row>
    <row r="1240" spans="1:9">
      <c r="A1240" s="45" t="s">
        <v>2914</v>
      </c>
      <c r="C1240" s="1" t="s">
        <v>20</v>
      </c>
      <c r="D1240" s="44"/>
      <c r="F1240" s="17">
        <v>0.57786376643424009</v>
      </c>
      <c r="G1240" s="52"/>
      <c r="I1240" s="45"/>
    </row>
    <row r="1241" spans="1:9">
      <c r="A1241" s="45" t="s">
        <v>2915</v>
      </c>
      <c r="C1241" s="1" t="s">
        <v>17</v>
      </c>
      <c r="D1241" s="44"/>
      <c r="F1241" s="17">
        <v>248.01490217</v>
      </c>
      <c r="G1241" s="52"/>
      <c r="I1241" s="45"/>
    </row>
    <row r="1242" spans="1:9">
      <c r="A1242" s="45" t="s">
        <v>2916</v>
      </c>
      <c r="C1242" s="1" t="s">
        <v>5</v>
      </c>
      <c r="D1242" s="44"/>
      <c r="F1242" s="17">
        <v>200.724300241696</v>
      </c>
      <c r="G1242" s="52"/>
      <c r="I1242" s="45"/>
    </row>
    <row r="1243" spans="1:9">
      <c r="A1243" s="45" t="s">
        <v>2917</v>
      </c>
      <c r="C1243" s="1" t="s">
        <v>5</v>
      </c>
      <c r="D1243" s="44"/>
      <c r="F1243" s="17">
        <v>7.6463357822280003</v>
      </c>
      <c r="G1243" s="52"/>
      <c r="I1243" s="45"/>
    </row>
    <row r="1244" spans="1:9">
      <c r="A1244" s="45" t="s">
        <v>2918</v>
      </c>
      <c r="C1244" s="1" t="s">
        <v>5</v>
      </c>
      <c r="D1244" s="44"/>
      <c r="F1244" s="17">
        <v>11.6276321468736</v>
      </c>
      <c r="G1244" s="52"/>
      <c r="I1244" s="45"/>
    </row>
    <row r="1245" spans="1:9">
      <c r="A1245" s="45" t="s">
        <v>2092</v>
      </c>
      <c r="C1245" s="1" t="s">
        <v>5</v>
      </c>
      <c r="D1245" s="44"/>
      <c r="F1245" s="17">
        <v>6.9703087568400005E-2</v>
      </c>
      <c r="G1245" s="52"/>
      <c r="I1245" s="45"/>
    </row>
    <row r="1246" spans="1:9">
      <c r="A1246" s="45" t="s">
        <v>1253</v>
      </c>
      <c r="C1246" s="1" t="s">
        <v>5</v>
      </c>
      <c r="D1246" s="44"/>
      <c r="F1246" s="17">
        <v>169.42236793000001</v>
      </c>
      <c r="G1246" s="52"/>
      <c r="I1246" s="45"/>
    </row>
    <row r="1247" spans="1:9">
      <c r="A1247" s="45" t="s">
        <v>2919</v>
      </c>
      <c r="C1247" s="1" t="s">
        <v>10</v>
      </c>
      <c r="D1247" s="44"/>
      <c r="F1247" s="17">
        <v>219.20913264668141</v>
      </c>
      <c r="G1247" s="52"/>
      <c r="I1247" s="45"/>
    </row>
    <row r="1248" spans="1:9">
      <c r="A1248" s="45" t="s">
        <v>1721</v>
      </c>
      <c r="C1248" s="1" t="s">
        <v>17</v>
      </c>
      <c r="D1248" s="44"/>
      <c r="F1248" s="17">
        <v>7.9300427108759994E-2</v>
      </c>
      <c r="G1248" s="52"/>
      <c r="I1248" s="45"/>
    </row>
    <row r="1249" spans="1:9">
      <c r="A1249" s="45" t="s">
        <v>2920</v>
      </c>
      <c r="C1249" s="1" t="s">
        <v>14</v>
      </c>
      <c r="D1249" s="44"/>
      <c r="F1249" s="17">
        <v>0.77713033303620005</v>
      </c>
      <c r="G1249" s="52"/>
      <c r="I1249" s="45"/>
    </row>
    <row r="1250" spans="1:9">
      <c r="A1250" s="45" t="s">
        <v>1722</v>
      </c>
      <c r="C1250" s="1" t="s">
        <v>17</v>
      </c>
      <c r="D1250" s="44"/>
      <c r="F1250" s="17">
        <v>46.900649504091241</v>
      </c>
      <c r="G1250" s="52"/>
      <c r="I1250" s="45"/>
    </row>
    <row r="1251" spans="1:9">
      <c r="A1251" s="45" t="s">
        <v>2402</v>
      </c>
      <c r="C1251" s="1" t="s">
        <v>17</v>
      </c>
      <c r="D1251" s="44"/>
      <c r="F1251" s="17">
        <v>0.44487096393168002</v>
      </c>
      <c r="G1251" s="52"/>
      <c r="I1251" s="45"/>
    </row>
    <row r="1252" spans="1:9">
      <c r="A1252" s="45" t="s">
        <v>2129</v>
      </c>
      <c r="C1252" s="1" t="s">
        <v>5</v>
      </c>
      <c r="D1252" s="44"/>
      <c r="F1252" s="17">
        <v>0.73491737318999995</v>
      </c>
      <c r="G1252" s="52"/>
      <c r="I1252" s="45"/>
    </row>
    <row r="1253" spans="1:9">
      <c r="A1253" s="45" t="s">
        <v>2921</v>
      </c>
      <c r="C1253" s="1" t="s">
        <v>5</v>
      </c>
      <c r="D1253" s="44"/>
      <c r="F1253" s="17">
        <v>0.55671723169919995</v>
      </c>
      <c r="G1253" s="52"/>
      <c r="I1253" s="45"/>
    </row>
    <row r="1254" spans="1:9">
      <c r="A1254" s="45" t="s">
        <v>1651</v>
      </c>
      <c r="C1254" s="1" t="s">
        <v>17</v>
      </c>
      <c r="D1254" s="44"/>
      <c r="F1254" s="17">
        <v>0.40310043437664</v>
      </c>
      <c r="G1254" s="52"/>
      <c r="I1254" s="45"/>
    </row>
    <row r="1255" spans="1:9">
      <c r="A1255" s="45" t="s">
        <v>1650</v>
      </c>
      <c r="C1255" s="1" t="s">
        <v>17</v>
      </c>
      <c r="D1255" s="44"/>
      <c r="F1255" s="17">
        <v>0.81802955519999998</v>
      </c>
      <c r="G1255" s="52"/>
      <c r="I1255" s="45"/>
    </row>
    <row r="1256" spans="1:9">
      <c r="A1256" s="45" t="s">
        <v>593</v>
      </c>
      <c r="C1256" s="1" t="s">
        <v>4</v>
      </c>
      <c r="D1256" s="44"/>
      <c r="F1256" s="17">
        <v>21.488026039999998</v>
      </c>
      <c r="G1256" s="52"/>
      <c r="I1256" s="45"/>
    </row>
    <row r="1257" spans="1:9">
      <c r="A1257" s="45" t="s">
        <v>2403</v>
      </c>
      <c r="C1257" s="1" t="s">
        <v>17</v>
      </c>
      <c r="D1257" s="44"/>
      <c r="F1257" s="17">
        <v>0.73769110271999994</v>
      </c>
      <c r="G1257" s="52"/>
      <c r="I1257" s="45"/>
    </row>
    <row r="1258" spans="1:9">
      <c r="A1258" s="45" t="s">
        <v>2922</v>
      </c>
      <c r="C1258" s="1" t="s">
        <v>341</v>
      </c>
      <c r="D1258" s="44"/>
      <c r="F1258" s="17">
        <v>56.88288352</v>
      </c>
      <c r="G1258" s="52"/>
      <c r="I1258" s="45"/>
    </row>
    <row r="1259" spans="1:9">
      <c r="A1259" s="45" t="s">
        <v>2130</v>
      </c>
      <c r="C1259" s="1" t="s">
        <v>5</v>
      </c>
      <c r="D1259" s="44"/>
      <c r="F1259" s="17">
        <v>8.2039185090719986</v>
      </c>
      <c r="G1259" s="52"/>
      <c r="I1259" s="45"/>
    </row>
    <row r="1260" spans="1:9">
      <c r="A1260" s="45" t="s">
        <v>2131</v>
      </c>
      <c r="C1260" s="1" t="s">
        <v>5</v>
      </c>
      <c r="D1260" s="44"/>
      <c r="F1260" s="17">
        <v>26.821768154781598</v>
      </c>
      <c r="G1260" s="52"/>
      <c r="I1260" s="45"/>
    </row>
    <row r="1261" spans="1:9">
      <c r="A1261" s="45" t="s">
        <v>2132</v>
      </c>
      <c r="C1261" s="1" t="s">
        <v>5</v>
      </c>
      <c r="D1261" s="44"/>
      <c r="F1261" s="17">
        <v>0.18481407258599999</v>
      </c>
      <c r="G1261" s="52"/>
      <c r="I1261" s="45"/>
    </row>
    <row r="1262" spans="1:9">
      <c r="A1262" s="45" t="s">
        <v>2923</v>
      </c>
      <c r="C1262" s="1" t="s">
        <v>5</v>
      </c>
      <c r="D1262" s="44"/>
      <c r="F1262" s="17">
        <v>0.13995994034879999</v>
      </c>
      <c r="G1262" s="52"/>
      <c r="I1262" s="45"/>
    </row>
    <row r="1263" spans="1:9">
      <c r="A1263" s="45" t="s">
        <v>1185</v>
      </c>
      <c r="C1263" s="1" t="s">
        <v>5</v>
      </c>
      <c r="D1263" s="44"/>
      <c r="F1263" s="17">
        <v>181.77700056999998</v>
      </c>
      <c r="G1263" s="52"/>
      <c r="I1263" s="45"/>
    </row>
    <row r="1264" spans="1:9">
      <c r="A1264" s="45" t="s">
        <v>2924</v>
      </c>
      <c r="C1264" s="1" t="s">
        <v>5</v>
      </c>
      <c r="D1264" s="44"/>
      <c r="F1264" s="17">
        <v>0.36824039778240003</v>
      </c>
      <c r="G1264" s="52"/>
      <c r="I1264" s="45"/>
    </row>
    <row r="1265" spans="1:9">
      <c r="A1265" s="45" t="s">
        <v>2133</v>
      </c>
      <c r="C1265" s="1" t="s">
        <v>5</v>
      </c>
      <c r="D1265" s="44"/>
      <c r="F1265" s="17">
        <v>0.15572636164799999</v>
      </c>
      <c r="G1265" s="52"/>
      <c r="I1265" s="45"/>
    </row>
    <row r="1266" spans="1:9">
      <c r="A1266" s="45" t="s">
        <v>2925</v>
      </c>
      <c r="C1266" s="1" t="s">
        <v>5</v>
      </c>
      <c r="D1266" s="44"/>
      <c r="F1266" s="17">
        <v>0.41208016552560001</v>
      </c>
      <c r="G1266" s="52"/>
      <c r="I1266" s="45"/>
    </row>
    <row r="1267" spans="1:9">
      <c r="A1267" s="45" t="s">
        <v>2926</v>
      </c>
      <c r="C1267" s="1" t="s">
        <v>13</v>
      </c>
      <c r="D1267" s="44"/>
      <c r="F1267" s="17">
        <v>187.45201953353802</v>
      </c>
      <c r="G1267" s="52"/>
      <c r="I1267" s="45"/>
    </row>
    <row r="1268" spans="1:9">
      <c r="A1268" s="45" t="s">
        <v>2927</v>
      </c>
      <c r="C1268" s="1" t="s">
        <v>21</v>
      </c>
      <c r="D1268" s="44"/>
      <c r="F1268" s="17">
        <v>230.87227158644865</v>
      </c>
      <c r="G1268" s="52"/>
      <c r="I1268" s="45"/>
    </row>
    <row r="1269" spans="1:9">
      <c r="A1269" s="45" t="s">
        <v>2134</v>
      </c>
      <c r="C1269" s="1" t="s">
        <v>5</v>
      </c>
      <c r="D1269" s="44"/>
      <c r="F1269" s="17">
        <v>0.40136471060400003</v>
      </c>
      <c r="G1269" s="52"/>
      <c r="I1269" s="45"/>
    </row>
    <row r="1270" spans="1:9">
      <c r="A1270" s="45" t="s">
        <v>2928</v>
      </c>
      <c r="C1270" s="1" t="s">
        <v>5</v>
      </c>
      <c r="D1270" s="44"/>
      <c r="F1270" s="17">
        <v>0.24442693034759999</v>
      </c>
      <c r="G1270" s="52"/>
      <c r="I1270" s="45"/>
    </row>
    <row r="1271" spans="1:9">
      <c r="A1271" s="45" t="s">
        <v>2929</v>
      </c>
      <c r="C1271" s="1" t="s">
        <v>14</v>
      </c>
      <c r="D1271" s="44"/>
      <c r="F1271" s="17">
        <v>0.67443380952947996</v>
      </c>
      <c r="G1271" s="52"/>
      <c r="I1271" s="45"/>
    </row>
    <row r="1272" spans="1:9">
      <c r="A1272" s="45" t="s">
        <v>2930</v>
      </c>
      <c r="C1272" s="1" t="s">
        <v>14</v>
      </c>
      <c r="D1272" s="44"/>
      <c r="F1272" s="17">
        <v>0.56846937171023992</v>
      </c>
      <c r="G1272" s="52"/>
      <c r="I1272" s="45"/>
    </row>
    <row r="1273" spans="1:9">
      <c r="A1273" s="45" t="s">
        <v>2931</v>
      </c>
      <c r="C1273" s="1" t="s">
        <v>5</v>
      </c>
      <c r="D1273" s="44"/>
      <c r="F1273" s="17">
        <v>10.5472245806928</v>
      </c>
      <c r="G1273" s="52"/>
      <c r="I1273" s="45"/>
    </row>
    <row r="1274" spans="1:9">
      <c r="A1274" s="45" t="s">
        <v>2135</v>
      </c>
      <c r="C1274" s="1" t="s">
        <v>5</v>
      </c>
      <c r="D1274" s="44"/>
      <c r="F1274" s="17">
        <v>0.33180146999999999</v>
      </c>
      <c r="G1274" s="52"/>
      <c r="I1274" s="45"/>
    </row>
    <row r="1275" spans="1:9">
      <c r="A1275" s="45" t="s">
        <v>2932</v>
      </c>
      <c r="C1275" s="1" t="s">
        <v>6</v>
      </c>
      <c r="D1275" s="44"/>
      <c r="F1275" s="17">
        <v>217.13506642544891</v>
      </c>
      <c r="G1275" s="52"/>
      <c r="I1275" s="45"/>
    </row>
    <row r="1276" spans="1:9">
      <c r="A1276" s="45" t="s">
        <v>2136</v>
      </c>
      <c r="C1276" s="1" t="s">
        <v>5</v>
      </c>
      <c r="D1276" s="44"/>
      <c r="F1276" s="17">
        <v>7.5486763123200004E-2</v>
      </c>
      <c r="G1276" s="52"/>
      <c r="I1276" s="45"/>
    </row>
    <row r="1277" spans="1:9">
      <c r="A1277" s="45" t="s">
        <v>2933</v>
      </c>
      <c r="C1277" s="1" t="s">
        <v>5</v>
      </c>
      <c r="D1277" s="44"/>
      <c r="F1277" s="17">
        <v>158.55136186000001</v>
      </c>
      <c r="G1277" s="52"/>
      <c r="I1277" s="45"/>
    </row>
    <row r="1278" spans="1:9">
      <c r="A1278" s="45" t="s">
        <v>2934</v>
      </c>
      <c r="C1278" s="1" t="s">
        <v>5</v>
      </c>
      <c r="D1278" s="44"/>
      <c r="F1278" s="17">
        <v>0.35867068766100002</v>
      </c>
      <c r="G1278" s="52"/>
      <c r="I1278" s="45"/>
    </row>
    <row r="1279" spans="1:9">
      <c r="A1279" s="45" t="s">
        <v>2935</v>
      </c>
      <c r="C1279" s="1" t="s">
        <v>5</v>
      </c>
      <c r="D1279" s="44"/>
      <c r="F1279" s="17">
        <v>0.20222498696400001</v>
      </c>
      <c r="G1279" s="52"/>
      <c r="I1279" s="45"/>
    </row>
    <row r="1280" spans="1:9">
      <c r="A1280" s="45" t="s">
        <v>2936</v>
      </c>
      <c r="C1280" s="1" t="s">
        <v>5</v>
      </c>
      <c r="D1280" s="44"/>
      <c r="F1280" s="17">
        <v>0.18770090882400001</v>
      </c>
      <c r="G1280" s="52"/>
      <c r="I1280" s="45"/>
    </row>
    <row r="1281" spans="1:9">
      <c r="A1281" s="45" t="s">
        <v>1254</v>
      </c>
      <c r="C1281" s="1" t="s">
        <v>341</v>
      </c>
      <c r="D1281" s="44"/>
      <c r="F1281" s="17">
        <v>63.411018229999996</v>
      </c>
      <c r="G1281" s="52"/>
      <c r="I1281" s="45"/>
    </row>
    <row r="1282" spans="1:9">
      <c r="A1282" s="45" t="s">
        <v>700</v>
      </c>
      <c r="C1282" s="1" t="s">
        <v>5</v>
      </c>
      <c r="D1282" s="44"/>
      <c r="F1282" s="17">
        <v>11.6731253647008</v>
      </c>
      <c r="G1282" s="52"/>
      <c r="I1282" s="45"/>
    </row>
    <row r="1283" spans="1:9">
      <c r="A1283" s="45" t="s">
        <v>2404</v>
      </c>
      <c r="C1283" s="1" t="s">
        <v>5</v>
      </c>
      <c r="D1283" s="44"/>
      <c r="F1283" s="17">
        <v>194.66522868000078</v>
      </c>
      <c r="G1283" s="52"/>
      <c r="I1283" s="45"/>
    </row>
    <row r="1284" spans="1:9">
      <c r="A1284" s="45" t="s">
        <v>2937</v>
      </c>
      <c r="C1284" s="1" t="s">
        <v>5</v>
      </c>
      <c r="D1284" s="44"/>
      <c r="F1284" s="17">
        <v>0.50326090935119994</v>
      </c>
      <c r="G1284" s="52"/>
      <c r="I1284" s="45"/>
    </row>
    <row r="1285" spans="1:9">
      <c r="A1285" s="45" t="s">
        <v>2137</v>
      </c>
      <c r="C1285" s="1" t="s">
        <v>5</v>
      </c>
      <c r="D1285" s="44"/>
      <c r="F1285" s="17">
        <v>0.82057700593439997</v>
      </c>
      <c r="G1285" s="52"/>
      <c r="I1285" s="45"/>
    </row>
    <row r="1286" spans="1:9">
      <c r="A1286" s="45" t="s">
        <v>2938</v>
      </c>
      <c r="C1286" s="1" t="s">
        <v>5</v>
      </c>
      <c r="D1286" s="44"/>
      <c r="F1286" s="17">
        <v>5.3796868993295996</v>
      </c>
      <c r="G1286" s="52"/>
      <c r="I1286" s="45"/>
    </row>
    <row r="1287" spans="1:9">
      <c r="A1287" s="45" t="s">
        <v>1310</v>
      </c>
      <c r="C1287" s="1" t="s">
        <v>5</v>
      </c>
      <c r="D1287" s="44"/>
      <c r="F1287" s="17">
        <v>173.79674540656961</v>
      </c>
      <c r="G1287" s="52"/>
      <c r="I1287" s="45"/>
    </row>
    <row r="1288" spans="1:9">
      <c r="A1288" s="45" t="s">
        <v>1463</v>
      </c>
      <c r="C1288" s="1" t="s">
        <v>5</v>
      </c>
      <c r="D1288" s="44"/>
      <c r="F1288" s="17">
        <v>14.520748487731202</v>
      </c>
      <c r="G1288" s="52"/>
      <c r="I1288" s="45"/>
    </row>
    <row r="1289" spans="1:9">
      <c r="A1289" s="45" t="s">
        <v>2138</v>
      </c>
      <c r="C1289" s="1" t="s">
        <v>5</v>
      </c>
      <c r="D1289" s="44"/>
      <c r="F1289" s="17">
        <v>0.27470337317280002</v>
      </c>
      <c r="G1289" s="52"/>
      <c r="I1289" s="45"/>
    </row>
    <row r="1290" spans="1:9">
      <c r="A1290" s="45" t="s">
        <v>2939</v>
      </c>
      <c r="C1290" s="1" t="s">
        <v>5</v>
      </c>
      <c r="D1290" s="44"/>
      <c r="F1290" s="17">
        <v>0.2875252934268</v>
      </c>
      <c r="G1290" s="52"/>
      <c r="I1290" s="45"/>
    </row>
    <row r="1291" spans="1:9">
      <c r="A1291" s="45" t="s">
        <v>1676</v>
      </c>
      <c r="C1291" s="1" t="s">
        <v>17</v>
      </c>
      <c r="D1291" s="44"/>
      <c r="F1291" s="17">
        <v>14.337949460182919</v>
      </c>
      <c r="G1291" s="52"/>
      <c r="I1291" s="45"/>
    </row>
    <row r="1292" spans="1:9">
      <c r="A1292" s="45" t="s">
        <v>2940</v>
      </c>
      <c r="C1292" s="1" t="s">
        <v>21</v>
      </c>
      <c r="D1292" s="44"/>
      <c r="F1292" s="17">
        <v>210.57227643661417</v>
      </c>
      <c r="G1292" s="52"/>
      <c r="I1292" s="45"/>
    </row>
    <row r="1293" spans="1:9">
      <c r="A1293" s="45" t="s">
        <v>2941</v>
      </c>
      <c r="C1293" s="1" t="s">
        <v>5</v>
      </c>
      <c r="D1293" s="44"/>
      <c r="F1293" s="17">
        <v>0.1451468962944</v>
      </c>
      <c r="G1293" s="52"/>
      <c r="I1293" s="45"/>
    </row>
    <row r="1294" spans="1:9">
      <c r="A1294" s="45" t="s">
        <v>2942</v>
      </c>
      <c r="C1294" s="1" t="s">
        <v>5</v>
      </c>
      <c r="D1294" s="44"/>
      <c r="F1294" s="17">
        <v>184.37374752000002</v>
      </c>
      <c r="G1294" s="52"/>
      <c r="I1294" s="45"/>
    </row>
    <row r="1295" spans="1:9">
      <c r="A1295" s="45" t="s">
        <v>2943</v>
      </c>
      <c r="C1295" s="1" t="s">
        <v>5</v>
      </c>
      <c r="D1295" s="44"/>
      <c r="F1295" s="17">
        <v>0.13054305504239999</v>
      </c>
      <c r="G1295" s="52"/>
      <c r="I1295" s="45"/>
    </row>
    <row r="1296" spans="1:9">
      <c r="A1296" s="45" t="s">
        <v>2944</v>
      </c>
      <c r="C1296" s="1" t="s">
        <v>17</v>
      </c>
      <c r="D1296" s="44"/>
      <c r="F1296" s="17">
        <v>316.90111025454831</v>
      </c>
      <c r="G1296" s="52"/>
      <c r="I1296" s="45"/>
    </row>
    <row r="1297" spans="1:9">
      <c r="A1297" s="45" t="s">
        <v>2945</v>
      </c>
      <c r="C1297" s="1" t="s">
        <v>17</v>
      </c>
      <c r="D1297" s="44"/>
      <c r="F1297" s="17">
        <v>138.70200708734919</v>
      </c>
      <c r="G1297" s="52"/>
      <c r="I1297" s="45"/>
    </row>
    <row r="1298" spans="1:9">
      <c r="A1298" s="45" t="s">
        <v>1871</v>
      </c>
      <c r="C1298" s="1" t="s">
        <v>5</v>
      </c>
      <c r="D1298" s="44"/>
      <c r="F1298" s="17">
        <v>8.4786095908800013E-2</v>
      </c>
      <c r="G1298" s="52"/>
      <c r="I1298" s="45"/>
    </row>
    <row r="1299" spans="1:9">
      <c r="A1299" s="45" t="s">
        <v>1655</v>
      </c>
      <c r="C1299" s="1" t="s">
        <v>17</v>
      </c>
      <c r="D1299" s="44"/>
      <c r="F1299" s="17">
        <v>0.13357555049123998</v>
      </c>
      <c r="G1299" s="52"/>
      <c r="I1299" s="45"/>
    </row>
    <row r="1300" spans="1:9">
      <c r="A1300" s="45" t="s">
        <v>1656</v>
      </c>
      <c r="C1300" s="1" t="s">
        <v>17</v>
      </c>
      <c r="D1300" s="44"/>
      <c r="F1300" s="17">
        <v>0.18376697252627999</v>
      </c>
      <c r="G1300" s="52"/>
      <c r="I1300" s="45"/>
    </row>
    <row r="1301" spans="1:9">
      <c r="A1301" s="45" t="s">
        <v>884</v>
      </c>
      <c r="C1301" s="1" t="s">
        <v>17</v>
      </c>
      <c r="D1301" s="44"/>
      <c r="F1301" s="17">
        <v>0.17469429120000002</v>
      </c>
      <c r="G1301" s="52"/>
      <c r="I1301" s="45"/>
    </row>
    <row r="1302" spans="1:9">
      <c r="A1302" s="45" t="s">
        <v>2405</v>
      </c>
      <c r="C1302" s="1" t="s">
        <v>17</v>
      </c>
      <c r="D1302" s="44"/>
      <c r="F1302" s="17">
        <v>7.7795682924960002E-2</v>
      </c>
      <c r="G1302" s="52"/>
      <c r="I1302" s="45"/>
    </row>
    <row r="1303" spans="1:9">
      <c r="A1303" s="45" t="s">
        <v>1662</v>
      </c>
      <c r="C1303" s="1" t="s">
        <v>17</v>
      </c>
      <c r="D1303" s="44"/>
      <c r="F1303" s="17">
        <v>0.86180370797663997</v>
      </c>
      <c r="G1303" s="52"/>
      <c r="I1303" s="45"/>
    </row>
    <row r="1304" spans="1:9">
      <c r="A1304" s="45" t="s">
        <v>1659</v>
      </c>
      <c r="C1304" s="1" t="s">
        <v>17</v>
      </c>
      <c r="D1304" s="44"/>
      <c r="F1304" s="17">
        <v>0.99905259167999994</v>
      </c>
      <c r="G1304" s="52"/>
      <c r="I1304" s="45"/>
    </row>
    <row r="1305" spans="1:9">
      <c r="A1305" s="45" t="s">
        <v>1652</v>
      </c>
      <c r="C1305" s="1" t="s">
        <v>17</v>
      </c>
      <c r="D1305" s="44"/>
      <c r="F1305" s="17">
        <v>0.14612843369124001</v>
      </c>
      <c r="G1305" s="52"/>
      <c r="I1305" s="45"/>
    </row>
    <row r="1306" spans="1:9">
      <c r="A1306" s="45" t="s">
        <v>1451</v>
      </c>
      <c r="C1306" s="1" t="s">
        <v>341</v>
      </c>
      <c r="D1306" s="44"/>
      <c r="F1306" s="17">
        <v>55.680958149999995</v>
      </c>
      <c r="G1306" s="52"/>
      <c r="I1306" s="45"/>
    </row>
    <row r="1307" spans="1:9">
      <c r="A1307" s="45" t="s">
        <v>1311</v>
      </c>
      <c r="C1307" s="1" t="s">
        <v>341</v>
      </c>
      <c r="D1307" s="44"/>
      <c r="F1307" s="17">
        <v>50.79330693</v>
      </c>
      <c r="G1307" s="52"/>
      <c r="I1307" s="45"/>
    </row>
    <row r="1308" spans="1:9">
      <c r="A1308" s="45" t="s">
        <v>1675</v>
      </c>
      <c r="C1308" s="1" t="s">
        <v>17</v>
      </c>
      <c r="D1308" s="44"/>
      <c r="F1308" s="17">
        <v>31.970785331885402</v>
      </c>
      <c r="G1308" s="52"/>
      <c r="I1308" s="45"/>
    </row>
    <row r="1309" spans="1:9">
      <c r="A1309" s="45" t="s">
        <v>1669</v>
      </c>
      <c r="C1309" s="1" t="s">
        <v>17</v>
      </c>
      <c r="D1309" s="44"/>
      <c r="F1309" s="17">
        <v>0.10536374966832</v>
      </c>
      <c r="G1309" s="52"/>
      <c r="I1309" s="45"/>
    </row>
    <row r="1310" spans="1:9">
      <c r="A1310" s="45" t="s">
        <v>2946</v>
      </c>
      <c r="C1310" s="1" t="s">
        <v>17</v>
      </c>
      <c r="D1310" s="44"/>
      <c r="F1310" s="17">
        <v>7.3463656780799997</v>
      </c>
      <c r="G1310" s="52"/>
      <c r="I1310" s="45"/>
    </row>
    <row r="1311" spans="1:9">
      <c r="A1311" s="45" t="s">
        <v>1660</v>
      </c>
      <c r="C1311" s="1" t="s">
        <v>17</v>
      </c>
      <c r="D1311" s="44"/>
      <c r="F1311" s="17">
        <v>0.27263092484628004</v>
      </c>
      <c r="G1311" s="52"/>
      <c r="I1311" s="45"/>
    </row>
    <row r="1312" spans="1:9">
      <c r="A1312" s="45" t="s">
        <v>1667</v>
      </c>
      <c r="C1312" s="1" t="s">
        <v>17</v>
      </c>
      <c r="D1312" s="44"/>
      <c r="F1312" s="17">
        <v>2.09459340388584</v>
      </c>
      <c r="G1312" s="52"/>
      <c r="I1312" s="45"/>
    </row>
    <row r="1313" spans="1:9">
      <c r="A1313" s="45" t="s">
        <v>1666</v>
      </c>
      <c r="C1313" s="1" t="s">
        <v>17</v>
      </c>
      <c r="D1313" s="44"/>
      <c r="F1313" s="17">
        <v>0.20784677609124</v>
      </c>
      <c r="G1313" s="52"/>
      <c r="I1313" s="45"/>
    </row>
    <row r="1314" spans="1:9">
      <c r="A1314" s="45" t="s">
        <v>1664</v>
      </c>
      <c r="C1314" s="1" t="s">
        <v>17</v>
      </c>
      <c r="D1314" s="44"/>
      <c r="F1314" s="17">
        <v>1.01794226838876</v>
      </c>
      <c r="G1314" s="52"/>
      <c r="I1314" s="45"/>
    </row>
    <row r="1315" spans="1:9">
      <c r="A1315" s="45" t="s">
        <v>1663</v>
      </c>
      <c r="C1315" s="1" t="s">
        <v>17</v>
      </c>
      <c r="D1315" s="44"/>
      <c r="F1315" s="17">
        <v>1.14004319565708</v>
      </c>
      <c r="G1315" s="52"/>
      <c r="I1315" s="45"/>
    </row>
    <row r="1316" spans="1:9">
      <c r="A1316" s="45" t="s">
        <v>1589</v>
      </c>
      <c r="C1316" s="1" t="s">
        <v>17</v>
      </c>
      <c r="D1316" s="44"/>
      <c r="F1316" s="17">
        <v>14.164515282317399</v>
      </c>
      <c r="G1316" s="52"/>
      <c r="I1316" s="45"/>
    </row>
    <row r="1317" spans="1:9">
      <c r="A1317" s="45" t="s">
        <v>1668</v>
      </c>
      <c r="C1317" s="1" t="s">
        <v>17</v>
      </c>
      <c r="D1317" s="44"/>
      <c r="F1317" s="17">
        <v>0.58465053503999997</v>
      </c>
      <c r="G1317" s="52"/>
      <c r="I1317" s="45"/>
    </row>
    <row r="1318" spans="1:9">
      <c r="A1318" s="45" t="s">
        <v>2947</v>
      </c>
      <c r="C1318" s="1" t="s">
        <v>17</v>
      </c>
      <c r="D1318" s="44"/>
      <c r="F1318" s="17">
        <v>286.87839461652584</v>
      </c>
      <c r="G1318" s="52"/>
      <c r="I1318" s="45"/>
    </row>
    <row r="1319" spans="1:9">
      <c r="A1319" s="45" t="s">
        <v>1654</v>
      </c>
      <c r="C1319" s="1" t="s">
        <v>17</v>
      </c>
      <c r="D1319" s="44"/>
      <c r="F1319" s="17">
        <v>1.4428030473370801</v>
      </c>
      <c r="G1319" s="52"/>
      <c r="I1319" s="45"/>
    </row>
    <row r="1320" spans="1:9">
      <c r="A1320" s="45" t="s">
        <v>1653</v>
      </c>
      <c r="C1320" s="1" t="s">
        <v>17</v>
      </c>
      <c r="D1320" s="44"/>
      <c r="F1320" s="17">
        <v>0.29965985179415999</v>
      </c>
      <c r="G1320" s="52"/>
      <c r="I1320" s="45"/>
    </row>
    <row r="1321" spans="1:9">
      <c r="A1321" s="45" t="s">
        <v>362</v>
      </c>
      <c r="C1321" s="1" t="s">
        <v>17</v>
      </c>
      <c r="D1321" s="44"/>
      <c r="F1321" s="17">
        <v>246.97510663</v>
      </c>
      <c r="G1321" s="52"/>
      <c r="I1321" s="45"/>
    </row>
    <row r="1322" spans="1:9">
      <c r="A1322" s="45" t="s">
        <v>1657</v>
      </c>
      <c r="C1322" s="1" t="s">
        <v>17</v>
      </c>
      <c r="D1322" s="44"/>
      <c r="F1322" s="17">
        <v>9.0525601005839992E-2</v>
      </c>
      <c r="G1322" s="52"/>
      <c r="I1322" s="45"/>
    </row>
    <row r="1323" spans="1:9">
      <c r="A1323" s="45" t="s">
        <v>2406</v>
      </c>
      <c r="C1323" s="1" t="s">
        <v>17</v>
      </c>
      <c r="D1323" s="44"/>
      <c r="F1323" s="17">
        <v>0.50367639017124</v>
      </c>
      <c r="G1323" s="52"/>
      <c r="I1323" s="45"/>
    </row>
    <row r="1324" spans="1:9">
      <c r="A1324" s="45" t="s">
        <v>1658</v>
      </c>
      <c r="C1324" s="1" t="s">
        <v>17</v>
      </c>
      <c r="D1324" s="44"/>
      <c r="F1324" s="17">
        <v>0.90268708212539994</v>
      </c>
      <c r="G1324" s="52"/>
      <c r="I1324" s="45"/>
    </row>
    <row r="1325" spans="1:9">
      <c r="A1325" s="45" t="s">
        <v>886</v>
      </c>
      <c r="C1325" s="1" t="s">
        <v>17</v>
      </c>
      <c r="D1325" s="44"/>
      <c r="F1325" s="17">
        <v>0.60615941659416006</v>
      </c>
      <c r="G1325" s="52"/>
      <c r="I1325" s="45"/>
    </row>
    <row r="1326" spans="1:9">
      <c r="A1326" s="45" t="s">
        <v>1665</v>
      </c>
      <c r="C1326" s="1" t="s">
        <v>17</v>
      </c>
      <c r="D1326" s="44"/>
      <c r="F1326" s="17">
        <v>7.2323920365840011E-2</v>
      </c>
      <c r="G1326" s="52"/>
      <c r="I1326" s="45"/>
    </row>
    <row r="1327" spans="1:9">
      <c r="A1327" s="45" t="s">
        <v>887</v>
      </c>
      <c r="C1327" s="1" t="s">
        <v>17</v>
      </c>
      <c r="D1327" s="44"/>
      <c r="F1327" s="17">
        <v>264.40684149000003</v>
      </c>
      <c r="G1327" s="52"/>
      <c r="I1327" s="45"/>
    </row>
    <row r="1328" spans="1:9">
      <c r="A1328" s="45" t="s">
        <v>1416</v>
      </c>
      <c r="C1328" s="1" t="s">
        <v>17</v>
      </c>
      <c r="D1328" s="44"/>
      <c r="F1328" s="17">
        <v>248.91301016999998</v>
      </c>
      <c r="G1328" s="52"/>
      <c r="I1328" s="45"/>
    </row>
    <row r="1329" spans="1:9">
      <c r="A1329" s="45" t="s">
        <v>594</v>
      </c>
      <c r="C1329" s="1" t="s">
        <v>17</v>
      </c>
      <c r="D1329" s="44"/>
      <c r="F1329" s="17">
        <v>261.09717857769124</v>
      </c>
      <c r="G1329" s="52"/>
      <c r="I1329" s="45"/>
    </row>
    <row r="1330" spans="1:9">
      <c r="A1330" s="45" t="s">
        <v>2948</v>
      </c>
      <c r="C1330" s="1" t="s">
        <v>5</v>
      </c>
      <c r="D1330" s="44"/>
      <c r="F1330" s="17">
        <v>1.3124505542147999</v>
      </c>
      <c r="G1330" s="52"/>
      <c r="I1330" s="45"/>
    </row>
    <row r="1331" spans="1:9">
      <c r="A1331" s="45" t="s">
        <v>2949</v>
      </c>
      <c r="C1331" s="1" t="s">
        <v>5</v>
      </c>
      <c r="D1331" s="44"/>
      <c r="F1331" s="17">
        <v>2.7192621775175998</v>
      </c>
      <c r="G1331" s="52"/>
      <c r="I1331" s="45"/>
    </row>
    <row r="1332" spans="1:9">
      <c r="A1332" s="45" t="s">
        <v>2950</v>
      </c>
      <c r="C1332" s="1" t="s">
        <v>5</v>
      </c>
      <c r="D1332" s="44"/>
      <c r="F1332" s="17">
        <v>191.10552534000001</v>
      </c>
      <c r="G1332" s="52"/>
      <c r="I1332" s="45"/>
    </row>
    <row r="1333" spans="1:9">
      <c r="A1333" s="45" t="s">
        <v>2951</v>
      </c>
      <c r="C1333" s="1" t="s">
        <v>17</v>
      </c>
      <c r="D1333" s="44"/>
      <c r="F1333" s="17">
        <v>0.49902941087999997</v>
      </c>
      <c r="G1333" s="52"/>
      <c r="I1333" s="45"/>
    </row>
    <row r="1334" spans="1:9">
      <c r="A1334" s="45" t="s">
        <v>2952</v>
      </c>
      <c r="C1334" s="1" t="s">
        <v>17</v>
      </c>
      <c r="D1334" s="44"/>
      <c r="F1334" s="17">
        <v>0.40745572258247997</v>
      </c>
      <c r="G1334" s="52"/>
      <c r="I1334" s="45"/>
    </row>
    <row r="1335" spans="1:9">
      <c r="A1335" s="45" t="s">
        <v>1496</v>
      </c>
      <c r="C1335" s="1" t="s">
        <v>4</v>
      </c>
      <c r="D1335" s="44"/>
      <c r="F1335" s="17">
        <v>5.0648912124782397</v>
      </c>
      <c r="G1335" s="52"/>
      <c r="I1335" s="45"/>
    </row>
    <row r="1336" spans="1:9">
      <c r="A1336" s="45" t="s">
        <v>2953</v>
      </c>
      <c r="C1336" s="1" t="s">
        <v>14</v>
      </c>
      <c r="D1336" s="44"/>
      <c r="F1336" s="17">
        <v>9.7458898371119998E-2</v>
      </c>
      <c r="G1336" s="52"/>
      <c r="I1336" s="45"/>
    </row>
    <row r="1337" spans="1:9">
      <c r="A1337" s="45" t="s">
        <v>1678</v>
      </c>
      <c r="C1337" s="1" t="s">
        <v>17</v>
      </c>
      <c r="D1337" s="44"/>
      <c r="F1337" s="17">
        <v>6.9716784594599998E-2</v>
      </c>
      <c r="G1337" s="52"/>
      <c r="I1337" s="45"/>
    </row>
    <row r="1338" spans="1:9">
      <c r="A1338" s="45" t="s">
        <v>1679</v>
      </c>
      <c r="C1338" s="1" t="s">
        <v>17</v>
      </c>
      <c r="D1338" s="44"/>
      <c r="F1338" s="17">
        <v>12.630870000571679</v>
      </c>
      <c r="G1338" s="52"/>
      <c r="I1338" s="45"/>
    </row>
    <row r="1339" spans="1:9">
      <c r="A1339" s="45" t="s">
        <v>440</v>
      </c>
      <c r="C1339" s="1" t="s">
        <v>17</v>
      </c>
      <c r="D1339" s="44"/>
      <c r="F1339" s="17">
        <v>53.734869748944</v>
      </c>
      <c r="G1339" s="52"/>
      <c r="I1339" s="45"/>
    </row>
    <row r="1340" spans="1:9">
      <c r="A1340" s="45" t="s">
        <v>1255</v>
      </c>
      <c r="C1340" s="1" t="s">
        <v>17</v>
      </c>
      <c r="D1340" s="44"/>
      <c r="F1340" s="17">
        <v>75.738406019999999</v>
      </c>
      <c r="G1340" s="52"/>
      <c r="I1340" s="45"/>
    </row>
    <row r="1341" spans="1:9">
      <c r="A1341" s="45" t="s">
        <v>233</v>
      </c>
      <c r="C1341" s="1" t="s">
        <v>4</v>
      </c>
      <c r="D1341" s="44"/>
      <c r="F1341" s="17">
        <v>377.20205243999999</v>
      </c>
      <c r="G1341" s="52"/>
      <c r="I1341" s="45"/>
    </row>
    <row r="1342" spans="1:9">
      <c r="A1342" s="45" t="s">
        <v>2954</v>
      </c>
      <c r="C1342" s="1" t="s">
        <v>10</v>
      </c>
      <c r="D1342" s="44"/>
      <c r="F1342" s="17">
        <v>47.806092216934481</v>
      </c>
      <c r="G1342" s="52"/>
      <c r="I1342" s="45"/>
    </row>
    <row r="1343" spans="1:9">
      <c r="A1343" s="45" t="s">
        <v>2955</v>
      </c>
      <c r="C1343" s="1" t="s">
        <v>20</v>
      </c>
      <c r="D1343" s="44"/>
      <c r="F1343" s="17">
        <v>0.23421398303159999</v>
      </c>
      <c r="G1343" s="52"/>
      <c r="I1343" s="45"/>
    </row>
    <row r="1344" spans="1:9">
      <c r="A1344" s="45" t="s">
        <v>2139</v>
      </c>
      <c r="C1344" s="1" t="s">
        <v>5</v>
      </c>
      <c r="D1344" s="44"/>
      <c r="F1344" s="17">
        <v>25.618192613956801</v>
      </c>
      <c r="G1344" s="52"/>
      <c r="I1344" s="45"/>
    </row>
    <row r="1345" spans="1:9">
      <c r="A1345" s="45" t="s">
        <v>1680</v>
      </c>
      <c r="C1345" s="1" t="s">
        <v>17</v>
      </c>
      <c r="D1345" s="44"/>
      <c r="F1345" s="17">
        <v>0.50887457179416007</v>
      </c>
      <c r="G1345" s="52"/>
      <c r="I1345" s="45"/>
    </row>
    <row r="1346" spans="1:9">
      <c r="A1346" s="45" t="s">
        <v>1677</v>
      </c>
      <c r="C1346" s="1" t="s">
        <v>17</v>
      </c>
      <c r="D1346" s="44"/>
      <c r="F1346" s="17">
        <v>8.2704187154160003E-2</v>
      </c>
      <c r="G1346" s="52"/>
      <c r="I1346" s="45"/>
    </row>
    <row r="1347" spans="1:9">
      <c r="A1347" s="45" t="s">
        <v>2956</v>
      </c>
      <c r="C1347" s="1" t="s">
        <v>20</v>
      </c>
      <c r="D1347" s="44"/>
      <c r="F1347" s="17">
        <v>93.326455152153329</v>
      </c>
      <c r="G1347" s="52"/>
      <c r="I1347" s="45"/>
    </row>
    <row r="1348" spans="1:9">
      <c r="A1348" s="45" t="s">
        <v>1457</v>
      </c>
      <c r="C1348" s="1" t="s">
        <v>341</v>
      </c>
      <c r="D1348" s="44"/>
      <c r="F1348" s="17">
        <v>38.012570090000004</v>
      </c>
      <c r="G1348" s="52"/>
      <c r="I1348" s="45"/>
    </row>
    <row r="1349" spans="1:9">
      <c r="A1349" s="45" t="s">
        <v>1256</v>
      </c>
      <c r="C1349" s="1" t="s">
        <v>5</v>
      </c>
      <c r="D1349" s="44"/>
      <c r="F1349" s="17">
        <v>191.6217469038364</v>
      </c>
      <c r="G1349" s="52"/>
      <c r="I1349" s="45"/>
    </row>
    <row r="1350" spans="1:9">
      <c r="A1350" s="45" t="s">
        <v>2957</v>
      </c>
      <c r="C1350" s="1" t="s">
        <v>5</v>
      </c>
      <c r="D1350" s="44"/>
      <c r="F1350" s="17">
        <v>0.44736739896420002</v>
      </c>
      <c r="G1350" s="52"/>
      <c r="I1350" s="45"/>
    </row>
    <row r="1351" spans="1:9">
      <c r="A1351" s="45" t="s">
        <v>1257</v>
      </c>
      <c r="C1351" s="1" t="s">
        <v>5</v>
      </c>
      <c r="D1351" s="44"/>
      <c r="F1351" s="17">
        <v>194.21568201251162</v>
      </c>
      <c r="G1351" s="52"/>
      <c r="I1351" s="45"/>
    </row>
    <row r="1352" spans="1:9">
      <c r="A1352" s="45" t="s">
        <v>2140</v>
      </c>
      <c r="C1352" s="1" t="s">
        <v>5</v>
      </c>
      <c r="D1352" s="44"/>
      <c r="F1352" s="17">
        <v>0.65242413985319991</v>
      </c>
      <c r="G1352" s="52"/>
      <c r="I1352" s="45"/>
    </row>
    <row r="1353" spans="1:9">
      <c r="A1353" s="45" t="s">
        <v>2958</v>
      </c>
      <c r="C1353" s="1" t="s">
        <v>20</v>
      </c>
      <c r="D1353" s="44"/>
      <c r="F1353" s="17">
        <v>1.8182522455811998</v>
      </c>
      <c r="G1353" s="52"/>
      <c r="I1353" s="45"/>
    </row>
    <row r="1354" spans="1:9">
      <c r="A1354" s="45" t="s">
        <v>2959</v>
      </c>
      <c r="C1354" s="1" t="s">
        <v>22</v>
      </c>
      <c r="D1354" s="44"/>
      <c r="F1354" s="17">
        <v>8.8370473637159996E-2</v>
      </c>
      <c r="G1354" s="52"/>
      <c r="I1354" s="45"/>
    </row>
    <row r="1355" spans="1:9">
      <c r="A1355" s="45" t="s">
        <v>2960</v>
      </c>
      <c r="C1355" s="1" t="s">
        <v>5</v>
      </c>
      <c r="D1355" s="44"/>
      <c r="F1355" s="17">
        <v>9.3455022900095983</v>
      </c>
      <c r="G1355" s="52"/>
      <c r="I1355" s="45"/>
    </row>
    <row r="1356" spans="1:9">
      <c r="A1356" s="45" t="s">
        <v>2961</v>
      </c>
      <c r="C1356" s="1" t="s">
        <v>6</v>
      </c>
      <c r="D1356" s="44"/>
      <c r="F1356" s="17">
        <v>222.28293664101699</v>
      </c>
      <c r="G1356" s="52"/>
      <c r="I1356" s="45"/>
    </row>
    <row r="1357" spans="1:9">
      <c r="A1357" s="45" t="s">
        <v>2141</v>
      </c>
      <c r="C1357" s="1" t="s">
        <v>5</v>
      </c>
      <c r="D1357" s="44"/>
      <c r="F1357" s="17">
        <v>0.25517775563279999</v>
      </c>
      <c r="G1357" s="52"/>
      <c r="I1357" s="45"/>
    </row>
    <row r="1358" spans="1:9">
      <c r="A1358" s="45" t="s">
        <v>2962</v>
      </c>
      <c r="C1358" s="1" t="s">
        <v>5</v>
      </c>
      <c r="D1358" s="44"/>
      <c r="F1358" s="17">
        <v>0.50744285008559997</v>
      </c>
      <c r="G1358" s="52"/>
      <c r="I1358" s="45"/>
    </row>
    <row r="1359" spans="1:9">
      <c r="A1359" s="45" t="s">
        <v>2963</v>
      </c>
      <c r="C1359" s="1" t="s">
        <v>17</v>
      </c>
      <c r="D1359" s="44"/>
      <c r="F1359" s="17">
        <v>0.72436573339416011</v>
      </c>
      <c r="G1359" s="52"/>
      <c r="I1359" s="45"/>
    </row>
    <row r="1360" spans="1:9">
      <c r="A1360" s="45" t="s">
        <v>2964</v>
      </c>
      <c r="C1360" s="1" t="s">
        <v>17</v>
      </c>
      <c r="D1360" s="44"/>
      <c r="F1360" s="17">
        <v>0.58388609714292006</v>
      </c>
      <c r="G1360" s="52"/>
      <c r="I1360" s="45"/>
    </row>
    <row r="1361" spans="1:9">
      <c r="A1361" s="45" t="s">
        <v>2965</v>
      </c>
      <c r="C1361" s="1" t="s">
        <v>17</v>
      </c>
      <c r="D1361" s="44"/>
      <c r="F1361" s="17">
        <v>280.71641006919998</v>
      </c>
      <c r="G1361" s="52"/>
      <c r="I1361" s="45"/>
    </row>
    <row r="1362" spans="1:9">
      <c r="A1362" s="45" t="s">
        <v>2143</v>
      </c>
      <c r="C1362" s="1" t="s">
        <v>5</v>
      </c>
      <c r="D1362" s="44"/>
      <c r="F1362" s="17">
        <v>0.52621039116360002</v>
      </c>
      <c r="G1362" s="52"/>
      <c r="I1362" s="45"/>
    </row>
    <row r="1363" spans="1:9">
      <c r="A1363" s="45" t="s">
        <v>2142</v>
      </c>
      <c r="C1363" s="1" t="s">
        <v>5</v>
      </c>
      <c r="D1363" s="44"/>
      <c r="F1363" s="17">
        <v>39.724031437833602</v>
      </c>
      <c r="G1363" s="52"/>
      <c r="I1363" s="45"/>
    </row>
    <row r="1364" spans="1:9">
      <c r="A1364" s="45" t="s">
        <v>2144</v>
      </c>
      <c r="C1364" s="1" t="s">
        <v>5</v>
      </c>
      <c r="D1364" s="44"/>
      <c r="F1364" s="17">
        <v>0.48171244698720006</v>
      </c>
      <c r="G1364" s="52"/>
      <c r="I1364" s="45"/>
    </row>
    <row r="1365" spans="1:9">
      <c r="A1365" s="45" t="s">
        <v>2966</v>
      </c>
      <c r="C1365" s="1" t="s">
        <v>5</v>
      </c>
      <c r="D1365" s="44"/>
      <c r="F1365" s="17">
        <v>0.24086472284159999</v>
      </c>
      <c r="G1365" s="52"/>
      <c r="I1365" s="45"/>
    </row>
    <row r="1366" spans="1:9">
      <c r="A1366" s="45" t="s">
        <v>2967</v>
      </c>
      <c r="C1366" s="1" t="s">
        <v>5</v>
      </c>
      <c r="D1366" s="44"/>
      <c r="F1366" s="17">
        <v>17.274162091586401</v>
      </c>
      <c r="G1366" s="52"/>
      <c r="I1366" s="45"/>
    </row>
    <row r="1367" spans="1:9">
      <c r="A1367" s="45" t="s">
        <v>2968</v>
      </c>
      <c r="C1367" s="1" t="s">
        <v>5</v>
      </c>
      <c r="D1367" s="44"/>
      <c r="F1367" s="17">
        <v>200.60755398320319</v>
      </c>
      <c r="G1367" s="52"/>
      <c r="I1367" s="45"/>
    </row>
    <row r="1368" spans="1:9">
      <c r="A1368" s="45" t="s">
        <v>2969</v>
      </c>
      <c r="C1368" s="1" t="s">
        <v>5</v>
      </c>
      <c r="D1368" s="44"/>
      <c r="F1368" s="17">
        <v>40.865092051211995</v>
      </c>
      <c r="G1368" s="52"/>
      <c r="I1368" s="45"/>
    </row>
    <row r="1369" spans="1:9">
      <c r="A1369" s="45" t="s">
        <v>2970</v>
      </c>
      <c r="C1369" s="1" t="s">
        <v>5</v>
      </c>
      <c r="D1369" s="44"/>
      <c r="F1369" s="17">
        <v>0.29652106872959999</v>
      </c>
      <c r="G1369" s="52"/>
      <c r="I1369" s="45"/>
    </row>
    <row r="1370" spans="1:9">
      <c r="A1370" s="45" t="s">
        <v>2971</v>
      </c>
      <c r="C1370" s="1" t="s">
        <v>5</v>
      </c>
      <c r="D1370" s="44"/>
      <c r="F1370" s="17">
        <v>4.4537552445671995</v>
      </c>
      <c r="G1370" s="52"/>
      <c r="I1370" s="45"/>
    </row>
    <row r="1371" spans="1:9">
      <c r="A1371" s="45" t="s">
        <v>892</v>
      </c>
      <c r="C1371" s="1" t="s">
        <v>17</v>
      </c>
      <c r="D1371" s="44"/>
      <c r="F1371" s="17">
        <v>283.79133196853707</v>
      </c>
      <c r="G1371" s="52"/>
      <c r="I1371" s="45"/>
    </row>
    <row r="1372" spans="1:9">
      <c r="A1372" s="45" t="s">
        <v>2972</v>
      </c>
      <c r="C1372" s="1" t="s">
        <v>17</v>
      </c>
      <c r="D1372" s="44"/>
      <c r="F1372" s="17">
        <v>0.83198256868583997</v>
      </c>
      <c r="G1372" s="52"/>
      <c r="I1372" s="45"/>
    </row>
    <row r="1373" spans="1:9">
      <c r="A1373" s="45" t="s">
        <v>1531</v>
      </c>
      <c r="C1373" s="1" t="s">
        <v>17</v>
      </c>
      <c r="D1373" s="44"/>
      <c r="F1373" s="17">
        <v>13.45864211647956</v>
      </c>
      <c r="G1373" s="52"/>
      <c r="I1373" s="45"/>
    </row>
    <row r="1374" spans="1:9">
      <c r="A1374" s="45" t="s">
        <v>2973</v>
      </c>
      <c r="C1374" s="1" t="s">
        <v>21</v>
      </c>
      <c r="D1374" s="44"/>
      <c r="F1374" s="17">
        <v>1.9224081267533999</v>
      </c>
      <c r="G1374" s="52"/>
      <c r="I1374" s="45"/>
    </row>
    <row r="1375" spans="1:9">
      <c r="A1375" s="45" t="s">
        <v>2147</v>
      </c>
      <c r="C1375" s="1" t="s">
        <v>5</v>
      </c>
      <c r="D1375" s="44"/>
      <c r="F1375" s="17">
        <v>32.652356841561598</v>
      </c>
      <c r="G1375" s="52"/>
      <c r="I1375" s="45"/>
    </row>
    <row r="1376" spans="1:9">
      <c r="A1376" s="45" t="s">
        <v>2148</v>
      </c>
      <c r="C1376" s="1" t="s">
        <v>5</v>
      </c>
      <c r="D1376" s="44"/>
      <c r="F1376" s="17">
        <v>0.69190119226799995</v>
      </c>
      <c r="G1376" s="52"/>
      <c r="I1376" s="45"/>
    </row>
    <row r="1377" spans="1:9">
      <c r="A1377" s="45" t="s">
        <v>1771</v>
      </c>
      <c r="C1377" s="1" t="s">
        <v>5</v>
      </c>
      <c r="D1377" s="44"/>
      <c r="F1377" s="17">
        <v>7.6521395293199998E-2</v>
      </c>
      <c r="G1377" s="52"/>
      <c r="I1377" s="45"/>
    </row>
    <row r="1378" spans="1:9">
      <c r="A1378" s="45" t="s">
        <v>2150</v>
      </c>
      <c r="C1378" s="1" t="s">
        <v>5</v>
      </c>
      <c r="D1378" s="44"/>
      <c r="F1378" s="17">
        <v>0.76272181333919997</v>
      </c>
      <c r="G1378" s="52"/>
      <c r="I1378" s="45"/>
    </row>
    <row r="1379" spans="1:9">
      <c r="A1379" s="45" t="s">
        <v>2974</v>
      </c>
      <c r="C1379" s="1" t="s">
        <v>20</v>
      </c>
      <c r="D1379" s="44"/>
      <c r="F1379" s="17">
        <v>0.32056521426071999</v>
      </c>
      <c r="G1379" s="52"/>
      <c r="I1379" s="45"/>
    </row>
    <row r="1380" spans="1:9">
      <c r="A1380" s="45" t="s">
        <v>2145</v>
      </c>
      <c r="C1380" s="1" t="s">
        <v>5</v>
      </c>
      <c r="D1380" s="44"/>
      <c r="F1380" s="17">
        <v>0.37790572556879998</v>
      </c>
      <c r="G1380" s="52"/>
      <c r="I1380" s="45"/>
    </row>
    <row r="1381" spans="1:9">
      <c r="A1381" s="45" t="s">
        <v>2151</v>
      </c>
      <c r="C1381" s="1" t="s">
        <v>5</v>
      </c>
      <c r="D1381" s="44"/>
      <c r="F1381" s="17">
        <v>0.64110085079040002</v>
      </c>
      <c r="G1381" s="52"/>
      <c r="I1381" s="45"/>
    </row>
    <row r="1382" spans="1:9">
      <c r="A1382" s="45" t="s">
        <v>1532</v>
      </c>
      <c r="C1382" s="1" t="s">
        <v>17</v>
      </c>
      <c r="D1382" s="44"/>
      <c r="F1382" s="17">
        <v>7.8916452194923199</v>
      </c>
      <c r="G1382" s="52"/>
      <c r="I1382" s="45"/>
    </row>
    <row r="1383" spans="1:9">
      <c r="A1383" s="45" t="s">
        <v>1533</v>
      </c>
      <c r="C1383" s="1" t="s">
        <v>17</v>
      </c>
      <c r="D1383" s="44"/>
      <c r="F1383" s="17">
        <v>7.3579208685840003E-2</v>
      </c>
      <c r="G1383" s="52"/>
      <c r="I1383" s="45"/>
    </row>
    <row r="1384" spans="1:9">
      <c r="A1384" s="45" t="s">
        <v>1534</v>
      </c>
      <c r="C1384" s="1" t="s">
        <v>17</v>
      </c>
      <c r="D1384" s="44"/>
      <c r="F1384" s="17">
        <v>0.64683558971459998</v>
      </c>
      <c r="G1384" s="52"/>
      <c r="I1384" s="45"/>
    </row>
    <row r="1385" spans="1:9">
      <c r="A1385" s="45" t="s">
        <v>1535</v>
      </c>
      <c r="C1385" s="1" t="s">
        <v>17</v>
      </c>
      <c r="D1385" s="44"/>
      <c r="F1385" s="17">
        <v>0.53156632722335995</v>
      </c>
      <c r="G1385" s="52"/>
      <c r="I1385" s="45"/>
    </row>
    <row r="1386" spans="1:9">
      <c r="A1386" s="45" t="s">
        <v>2975</v>
      </c>
      <c r="C1386" s="1" t="s">
        <v>17</v>
      </c>
      <c r="D1386" s="44"/>
      <c r="F1386" s="17">
        <v>0.16747236251459999</v>
      </c>
      <c r="G1386" s="52"/>
      <c r="I1386" s="45"/>
    </row>
    <row r="1387" spans="1:9">
      <c r="A1387" s="45" t="s">
        <v>1536</v>
      </c>
      <c r="C1387" s="1" t="s">
        <v>17</v>
      </c>
      <c r="D1387" s="44"/>
      <c r="F1387" s="17">
        <v>0.99489645627372003</v>
      </c>
      <c r="G1387" s="52"/>
      <c r="I1387" s="45"/>
    </row>
    <row r="1388" spans="1:9">
      <c r="A1388" s="45" t="s">
        <v>2152</v>
      </c>
      <c r="C1388" s="1" t="s">
        <v>5</v>
      </c>
      <c r="D1388" s="44"/>
      <c r="F1388" s="17">
        <v>14.117433372899999</v>
      </c>
      <c r="G1388" s="52"/>
      <c r="I1388" s="45"/>
    </row>
    <row r="1389" spans="1:9">
      <c r="A1389" s="45" t="s">
        <v>441</v>
      </c>
      <c r="C1389" s="1" t="s">
        <v>5</v>
      </c>
      <c r="D1389" s="44"/>
      <c r="F1389" s="17">
        <v>198.34920581999998</v>
      </c>
      <c r="G1389" s="52"/>
      <c r="I1389" s="45"/>
    </row>
    <row r="1390" spans="1:9">
      <c r="A1390" s="45" t="s">
        <v>2153</v>
      </c>
      <c r="C1390" s="1" t="s">
        <v>5</v>
      </c>
      <c r="D1390" s="44"/>
      <c r="F1390" s="17">
        <v>0.57005192415600003</v>
      </c>
      <c r="G1390" s="52"/>
      <c r="I1390" s="45"/>
    </row>
    <row r="1391" spans="1:9">
      <c r="A1391" s="45" t="s">
        <v>2154</v>
      </c>
      <c r="C1391" s="1" t="s">
        <v>5</v>
      </c>
      <c r="D1391" s="44"/>
      <c r="F1391" s="17">
        <v>17.042663127204001</v>
      </c>
      <c r="G1391" s="52"/>
      <c r="I1391" s="45"/>
    </row>
    <row r="1392" spans="1:9">
      <c r="A1392" s="45" t="s">
        <v>2976</v>
      </c>
      <c r="C1392" s="1" t="s">
        <v>81</v>
      </c>
      <c r="D1392" s="44"/>
      <c r="F1392" s="17">
        <v>1.37270683</v>
      </c>
      <c r="G1392" s="52"/>
      <c r="I1392" s="45"/>
    </row>
    <row r="1393" spans="1:9">
      <c r="A1393" s="45" t="s">
        <v>2155</v>
      </c>
      <c r="C1393" s="1" t="s">
        <v>5</v>
      </c>
      <c r="D1393" s="44"/>
      <c r="F1393" s="17">
        <v>0.33347812984199998</v>
      </c>
      <c r="G1393" s="52"/>
      <c r="I1393" s="45"/>
    </row>
    <row r="1394" spans="1:9">
      <c r="A1394" s="45" t="s">
        <v>702</v>
      </c>
      <c r="C1394" s="1" t="s">
        <v>5</v>
      </c>
      <c r="D1394" s="44"/>
      <c r="F1394" s="17">
        <v>191.49569772000001</v>
      </c>
      <c r="G1394" s="52"/>
      <c r="I1394" s="45"/>
    </row>
    <row r="1395" spans="1:9">
      <c r="A1395" s="45" t="s">
        <v>1537</v>
      </c>
      <c r="C1395" s="1" t="s">
        <v>17</v>
      </c>
      <c r="D1395" s="44"/>
      <c r="F1395" s="17">
        <v>20.95526822550876</v>
      </c>
      <c r="G1395" s="52"/>
      <c r="I1395" s="45"/>
    </row>
    <row r="1396" spans="1:9">
      <c r="A1396" s="45" t="s">
        <v>2977</v>
      </c>
      <c r="C1396" s="1" t="s">
        <v>16</v>
      </c>
      <c r="D1396" s="44"/>
      <c r="F1396" s="17">
        <v>153.34345839</v>
      </c>
      <c r="G1396" s="52"/>
      <c r="I1396" s="45"/>
    </row>
    <row r="1397" spans="1:9">
      <c r="A1397" s="45" t="s">
        <v>2978</v>
      </c>
      <c r="C1397" s="1" t="s">
        <v>5</v>
      </c>
      <c r="D1397" s="44"/>
      <c r="F1397" s="17">
        <v>1.8843585398351999</v>
      </c>
      <c r="G1397" s="52"/>
      <c r="I1397" s="45"/>
    </row>
    <row r="1398" spans="1:9">
      <c r="A1398" s="45" t="s">
        <v>2979</v>
      </c>
      <c r="C1398" s="1" t="s">
        <v>5</v>
      </c>
      <c r="D1398" s="44"/>
      <c r="F1398" s="17">
        <v>225.95023192005081</v>
      </c>
      <c r="G1398" s="52"/>
      <c r="I1398" s="45"/>
    </row>
    <row r="1399" spans="1:9">
      <c r="A1399" s="45" t="s">
        <v>2980</v>
      </c>
      <c r="C1399" s="1" t="s">
        <v>5</v>
      </c>
      <c r="D1399" s="44"/>
      <c r="F1399" s="17">
        <v>0.76574731970879995</v>
      </c>
      <c r="G1399" s="52"/>
      <c r="I1399" s="45"/>
    </row>
    <row r="1400" spans="1:9">
      <c r="A1400" s="45" t="s">
        <v>2149</v>
      </c>
      <c r="C1400" s="1" t="s">
        <v>5</v>
      </c>
      <c r="D1400" s="44"/>
      <c r="F1400" s="17">
        <v>0.39793424299199998</v>
      </c>
      <c r="G1400" s="52"/>
      <c r="I1400" s="45"/>
    </row>
    <row r="1401" spans="1:9">
      <c r="A1401" s="45" t="s">
        <v>596</v>
      </c>
      <c r="C1401" s="1" t="s">
        <v>17</v>
      </c>
      <c r="D1401" s="44"/>
      <c r="F1401" s="17">
        <v>92.643932010765838</v>
      </c>
      <c r="G1401" s="52"/>
      <c r="I1401" s="45"/>
    </row>
    <row r="1402" spans="1:9">
      <c r="A1402" s="45" t="s">
        <v>2981</v>
      </c>
      <c r="C1402" s="1" t="s">
        <v>11</v>
      </c>
      <c r="D1402" s="44"/>
      <c r="F1402" s="17">
        <v>0.20543062720752001</v>
      </c>
      <c r="G1402" s="52"/>
      <c r="I1402" s="45"/>
    </row>
    <row r="1403" spans="1:9">
      <c r="A1403" s="45" t="s">
        <v>1539</v>
      </c>
      <c r="C1403" s="1" t="s">
        <v>17</v>
      </c>
      <c r="D1403" s="44"/>
      <c r="F1403" s="17">
        <v>0.39378635849124</v>
      </c>
      <c r="G1403" s="52"/>
      <c r="I1403" s="45"/>
    </row>
    <row r="1404" spans="1:9">
      <c r="A1404" s="45" t="s">
        <v>1275</v>
      </c>
      <c r="C1404" s="1" t="s">
        <v>17</v>
      </c>
      <c r="D1404" s="44"/>
      <c r="F1404" s="17">
        <v>147.48442899556542</v>
      </c>
      <c r="G1404" s="52"/>
      <c r="I1404" s="45"/>
    </row>
    <row r="1405" spans="1:9">
      <c r="A1405" s="45" t="s">
        <v>2982</v>
      </c>
      <c r="C1405" s="1" t="s">
        <v>5</v>
      </c>
      <c r="D1405" s="44"/>
      <c r="F1405" s="17">
        <v>0.53162342976599997</v>
      </c>
      <c r="G1405" s="52"/>
      <c r="I1405" s="45"/>
    </row>
    <row r="1406" spans="1:9">
      <c r="A1406" s="45" t="s">
        <v>2156</v>
      </c>
      <c r="C1406" s="1" t="s">
        <v>5</v>
      </c>
      <c r="D1406" s="44"/>
      <c r="F1406" s="17">
        <v>0.85988152158480002</v>
      </c>
      <c r="G1406" s="52"/>
      <c r="I1406" s="45"/>
    </row>
    <row r="1407" spans="1:9">
      <c r="A1407" s="45" t="s">
        <v>2157</v>
      </c>
      <c r="C1407" s="1" t="s">
        <v>5</v>
      </c>
      <c r="D1407" s="44"/>
      <c r="F1407" s="17">
        <v>0.81480137207040004</v>
      </c>
      <c r="G1407" s="52"/>
      <c r="I1407" s="45"/>
    </row>
    <row r="1408" spans="1:9">
      <c r="A1408" s="45" t="s">
        <v>1768</v>
      </c>
      <c r="C1408" s="1" t="s">
        <v>5</v>
      </c>
      <c r="D1408" s="44"/>
      <c r="F1408" s="17">
        <v>0.2096233425</v>
      </c>
      <c r="G1408" s="52"/>
      <c r="I1408" s="45"/>
    </row>
    <row r="1409" spans="1:9">
      <c r="A1409" s="45" t="s">
        <v>58</v>
      </c>
      <c r="C1409" s="1" t="s">
        <v>5</v>
      </c>
      <c r="D1409" s="44"/>
      <c r="F1409" s="17">
        <v>5.8796949120623996</v>
      </c>
      <c r="G1409" s="52"/>
      <c r="I1409" s="45"/>
    </row>
    <row r="1410" spans="1:9">
      <c r="A1410" s="45" t="s">
        <v>2158</v>
      </c>
      <c r="C1410" s="1" t="s">
        <v>5</v>
      </c>
      <c r="D1410" s="44"/>
      <c r="F1410" s="17">
        <v>0.63966354566399997</v>
      </c>
      <c r="G1410" s="52"/>
      <c r="I1410" s="45"/>
    </row>
    <row r="1411" spans="1:9">
      <c r="A1411" s="45" t="s">
        <v>2983</v>
      </c>
      <c r="C1411" s="1" t="s">
        <v>9</v>
      </c>
      <c r="D1411" s="44"/>
      <c r="F1411" s="17">
        <v>166.14906450000001</v>
      </c>
      <c r="G1411" s="52"/>
      <c r="I1411" s="45"/>
    </row>
    <row r="1412" spans="1:9">
      <c r="A1412" s="45" t="s">
        <v>891</v>
      </c>
      <c r="C1412" s="1" t="s">
        <v>5</v>
      </c>
      <c r="D1412" s="44"/>
      <c r="F1412" s="17">
        <v>0.1065535799328</v>
      </c>
      <c r="G1412" s="52"/>
      <c r="I1412" s="45"/>
    </row>
    <row r="1413" spans="1:9">
      <c r="A1413" s="45" t="s">
        <v>2984</v>
      </c>
      <c r="C1413" s="1" t="s">
        <v>14</v>
      </c>
      <c r="D1413" s="44"/>
      <c r="F1413" s="17">
        <v>28.869331600000002</v>
      </c>
      <c r="G1413" s="52"/>
      <c r="I1413" s="45"/>
    </row>
    <row r="1414" spans="1:9">
      <c r="A1414" s="45" t="s">
        <v>2159</v>
      </c>
      <c r="C1414" s="1" t="s">
        <v>5</v>
      </c>
      <c r="D1414" s="44"/>
      <c r="F1414" s="17">
        <v>0.42057977504400001</v>
      </c>
      <c r="G1414" s="52"/>
      <c r="I1414" s="45"/>
    </row>
    <row r="1415" spans="1:9">
      <c r="A1415" s="45" t="s">
        <v>2985</v>
      </c>
      <c r="C1415" s="1" t="s">
        <v>5</v>
      </c>
      <c r="D1415" s="44"/>
      <c r="F1415" s="17">
        <v>0.38509257809879999</v>
      </c>
      <c r="G1415" s="52"/>
      <c r="I1415" s="45"/>
    </row>
    <row r="1416" spans="1:9">
      <c r="A1416" s="45" t="s">
        <v>1186</v>
      </c>
      <c r="C1416" s="1" t="s">
        <v>18</v>
      </c>
      <c r="D1416" s="44"/>
      <c r="F1416" s="17">
        <v>212.82934112000001</v>
      </c>
      <c r="G1416" s="52"/>
      <c r="I1416" s="45"/>
    </row>
    <row r="1417" spans="1:9">
      <c r="A1417" s="45" t="s">
        <v>1538</v>
      </c>
      <c r="C1417" s="1" t="s">
        <v>17</v>
      </c>
      <c r="D1417" s="44"/>
      <c r="F1417" s="17">
        <v>0.89836398029664</v>
      </c>
      <c r="G1417" s="52"/>
      <c r="I1417" s="45"/>
    </row>
    <row r="1418" spans="1:9">
      <c r="A1418" s="45" t="s">
        <v>2160</v>
      </c>
      <c r="C1418" s="1" t="s">
        <v>5</v>
      </c>
      <c r="D1418" s="44"/>
      <c r="F1418" s="17">
        <v>2.2790394939312</v>
      </c>
      <c r="G1418" s="52"/>
      <c r="I1418" s="45"/>
    </row>
    <row r="1419" spans="1:9">
      <c r="A1419" s="45" t="s">
        <v>1258</v>
      </c>
      <c r="C1419" s="1" t="s">
        <v>4</v>
      </c>
      <c r="D1419" s="44"/>
      <c r="F1419" s="17">
        <v>113.99751563</v>
      </c>
      <c r="G1419" s="52"/>
      <c r="I1419" s="45"/>
    </row>
    <row r="1420" spans="1:9">
      <c r="A1420" s="45" t="s">
        <v>2986</v>
      </c>
      <c r="C1420" s="1" t="s">
        <v>5</v>
      </c>
      <c r="D1420" s="44"/>
      <c r="F1420" s="17">
        <v>0.75448986790319994</v>
      </c>
      <c r="G1420" s="52"/>
      <c r="I1420" s="45"/>
    </row>
    <row r="1421" spans="1:9">
      <c r="A1421" s="45" t="s">
        <v>2987</v>
      </c>
      <c r="C1421" s="1" t="s">
        <v>17</v>
      </c>
      <c r="D1421" s="44"/>
      <c r="F1421" s="17">
        <v>245.15435618000001</v>
      </c>
      <c r="G1421" s="52"/>
      <c r="I1421" s="45"/>
    </row>
    <row r="1422" spans="1:9">
      <c r="A1422" s="45" t="s">
        <v>2988</v>
      </c>
      <c r="C1422" s="1" t="s">
        <v>17</v>
      </c>
      <c r="D1422" s="44"/>
      <c r="F1422" s="17">
        <v>37.479898169999998</v>
      </c>
      <c r="G1422" s="52"/>
      <c r="I1422" s="45"/>
    </row>
    <row r="1423" spans="1:9">
      <c r="A1423" s="45" t="s">
        <v>2989</v>
      </c>
      <c r="C1423" s="1" t="s">
        <v>20</v>
      </c>
      <c r="D1423" s="44"/>
      <c r="F1423" s="17">
        <v>121.00822236</v>
      </c>
      <c r="G1423" s="52"/>
      <c r="I1423" s="45"/>
    </row>
    <row r="1424" spans="1:9">
      <c r="A1424" s="45" t="s">
        <v>2161</v>
      </c>
      <c r="C1424" s="1" t="s">
        <v>5</v>
      </c>
      <c r="D1424" s="44"/>
      <c r="F1424" s="17">
        <v>0.65181859399800002</v>
      </c>
      <c r="G1424" s="52"/>
      <c r="I1424" s="45"/>
    </row>
    <row r="1425" spans="1:9">
      <c r="A1425" s="45" t="s">
        <v>2162</v>
      </c>
      <c r="C1425" s="1" t="s">
        <v>5</v>
      </c>
      <c r="D1425" s="44"/>
      <c r="F1425" s="17">
        <v>1.0869567714720001</v>
      </c>
      <c r="G1425" s="52"/>
      <c r="I1425" s="45"/>
    </row>
    <row r="1426" spans="1:9">
      <c r="A1426" s="45" t="s">
        <v>1187</v>
      </c>
      <c r="C1426" s="1" t="s">
        <v>17</v>
      </c>
      <c r="D1426" s="44"/>
      <c r="F1426" s="17">
        <v>252.90620927477752</v>
      </c>
      <c r="G1426" s="52"/>
      <c r="I1426" s="45"/>
    </row>
    <row r="1427" spans="1:9">
      <c r="A1427" s="45" t="s">
        <v>2163</v>
      </c>
      <c r="C1427" s="1" t="s">
        <v>5</v>
      </c>
      <c r="D1427" s="44"/>
      <c r="F1427" s="17">
        <v>0.36245430318240002</v>
      </c>
      <c r="G1427" s="52"/>
      <c r="I1427" s="45"/>
    </row>
    <row r="1428" spans="1:9">
      <c r="A1428" s="45" t="s">
        <v>2164</v>
      </c>
      <c r="C1428" s="1" t="s">
        <v>5</v>
      </c>
      <c r="D1428" s="44"/>
      <c r="F1428" s="17">
        <v>35.203538266696803</v>
      </c>
      <c r="G1428" s="52"/>
      <c r="I1428" s="45"/>
    </row>
    <row r="1429" spans="1:9">
      <c r="A1429" s="45" t="s">
        <v>2990</v>
      </c>
      <c r="C1429" s="1" t="s">
        <v>5</v>
      </c>
      <c r="D1429" s="44"/>
      <c r="F1429" s="17">
        <v>0.84997925812800013</v>
      </c>
      <c r="G1429" s="52"/>
      <c r="I1429" s="45"/>
    </row>
    <row r="1430" spans="1:9">
      <c r="A1430" s="45" t="s">
        <v>2165</v>
      </c>
      <c r="C1430" s="1" t="s">
        <v>5</v>
      </c>
      <c r="D1430" s="44"/>
      <c r="F1430" s="17">
        <v>6.0552084096504002</v>
      </c>
      <c r="G1430" s="52"/>
      <c r="I1430" s="45"/>
    </row>
    <row r="1431" spans="1:9">
      <c r="A1431" s="45" t="s">
        <v>1447</v>
      </c>
      <c r="C1431" s="1" t="s">
        <v>17</v>
      </c>
      <c r="D1431" s="44"/>
      <c r="F1431" s="17">
        <v>59.578158119999998</v>
      </c>
      <c r="G1431" s="52"/>
      <c r="I1431" s="45"/>
    </row>
    <row r="1432" spans="1:9">
      <c r="A1432" s="45" t="s">
        <v>1188</v>
      </c>
      <c r="C1432" s="1" t="s">
        <v>17</v>
      </c>
      <c r="D1432" s="44"/>
      <c r="F1432" s="17">
        <v>244.62255926</v>
      </c>
      <c r="G1432" s="52"/>
      <c r="I1432" s="45"/>
    </row>
    <row r="1433" spans="1:9">
      <c r="A1433" s="45" t="s">
        <v>1497</v>
      </c>
      <c r="C1433" s="1" t="s">
        <v>4</v>
      </c>
      <c r="D1433" s="44"/>
      <c r="F1433" s="17">
        <v>0.57441165817463991</v>
      </c>
      <c r="G1433" s="52"/>
      <c r="I1433" s="45"/>
    </row>
    <row r="1434" spans="1:9">
      <c r="A1434" s="45" t="s">
        <v>1745</v>
      </c>
      <c r="C1434" s="1" t="s">
        <v>1161</v>
      </c>
      <c r="D1434" s="44"/>
      <c r="F1434" s="17">
        <v>23.781330908632437</v>
      </c>
      <c r="G1434" s="52"/>
      <c r="I1434" s="45"/>
    </row>
    <row r="1435" spans="1:9">
      <c r="A1435" s="45" t="s">
        <v>2991</v>
      </c>
      <c r="C1435" s="1" t="s">
        <v>12</v>
      </c>
      <c r="D1435" s="44"/>
      <c r="F1435" s="17">
        <v>0.57996281118204007</v>
      </c>
      <c r="G1435" s="52"/>
      <c r="I1435" s="45"/>
    </row>
    <row r="1436" spans="1:9">
      <c r="A1436" s="45" t="s">
        <v>896</v>
      </c>
      <c r="C1436" s="1" t="s">
        <v>5</v>
      </c>
      <c r="D1436" s="44"/>
      <c r="F1436" s="17">
        <v>30.714022603835996</v>
      </c>
      <c r="G1436" s="52"/>
      <c r="I1436" s="45"/>
    </row>
    <row r="1437" spans="1:9">
      <c r="A1437" s="45" t="s">
        <v>2992</v>
      </c>
      <c r="C1437" s="1" t="s">
        <v>21</v>
      </c>
      <c r="D1437" s="44"/>
      <c r="F1437" s="17">
        <v>0.26410363360524003</v>
      </c>
      <c r="G1437" s="52"/>
      <c r="I1437" s="45"/>
    </row>
    <row r="1438" spans="1:9">
      <c r="A1438" s="45" t="s">
        <v>2167</v>
      </c>
      <c r="C1438" s="1" t="s">
        <v>5</v>
      </c>
      <c r="D1438" s="44"/>
      <c r="F1438" s="17">
        <v>0.26659813340159999</v>
      </c>
      <c r="G1438" s="52"/>
      <c r="I1438" s="45"/>
    </row>
    <row r="1439" spans="1:9">
      <c r="A1439" s="45" t="s">
        <v>2993</v>
      </c>
      <c r="C1439" s="1" t="s">
        <v>21</v>
      </c>
      <c r="D1439" s="44"/>
      <c r="F1439" s="17">
        <v>7.1725010540040005E-2</v>
      </c>
      <c r="G1439" s="52"/>
      <c r="I1439" s="45"/>
    </row>
    <row r="1440" spans="1:9">
      <c r="A1440" s="45" t="s">
        <v>2994</v>
      </c>
      <c r="C1440" s="1" t="s">
        <v>5</v>
      </c>
      <c r="D1440" s="44"/>
      <c r="F1440" s="17">
        <v>7.4836170723599993E-2</v>
      </c>
      <c r="G1440" s="52"/>
      <c r="I1440" s="45"/>
    </row>
    <row r="1441" spans="1:9">
      <c r="A1441" s="45" t="s">
        <v>2995</v>
      </c>
      <c r="C1441" s="1" t="s">
        <v>17</v>
      </c>
      <c r="D1441" s="44"/>
      <c r="F1441" s="17">
        <v>0.74029824502919994</v>
      </c>
      <c r="G1441" s="52"/>
      <c r="I1441" s="45"/>
    </row>
    <row r="1442" spans="1:9">
      <c r="A1442" s="45" t="s">
        <v>2168</v>
      </c>
      <c r="C1442" s="1" t="s">
        <v>5</v>
      </c>
      <c r="D1442" s="44"/>
      <c r="F1442" s="17">
        <v>6.6503543318784004</v>
      </c>
      <c r="G1442" s="52"/>
      <c r="I1442" s="45"/>
    </row>
    <row r="1443" spans="1:9">
      <c r="A1443" s="45" t="s">
        <v>2996</v>
      </c>
      <c r="C1443" s="1" t="s">
        <v>17</v>
      </c>
      <c r="D1443" s="44"/>
      <c r="F1443" s="17">
        <v>8.0145334217520001E-2</v>
      </c>
      <c r="G1443" s="52"/>
      <c r="I1443" s="45"/>
    </row>
    <row r="1444" spans="1:9">
      <c r="A1444" s="45" t="s">
        <v>1708</v>
      </c>
      <c r="C1444" s="1" t="s">
        <v>17</v>
      </c>
      <c r="D1444" s="44"/>
      <c r="F1444" s="17">
        <v>25.811262580526282</v>
      </c>
      <c r="G1444" s="52"/>
      <c r="I1444" s="45"/>
    </row>
    <row r="1445" spans="1:9">
      <c r="A1445" s="45" t="s">
        <v>2997</v>
      </c>
      <c r="C1445" s="1" t="s">
        <v>14</v>
      </c>
      <c r="D1445" s="44"/>
      <c r="F1445" s="17">
        <v>0.54047880237779999</v>
      </c>
      <c r="G1445" s="52"/>
      <c r="I1445" s="45"/>
    </row>
    <row r="1446" spans="1:9">
      <c r="A1446" s="45" t="s">
        <v>2169</v>
      </c>
      <c r="C1446" s="1" t="s">
        <v>5</v>
      </c>
      <c r="D1446" s="44"/>
      <c r="F1446" s="17">
        <v>0.25311466966500001</v>
      </c>
      <c r="G1446" s="52"/>
      <c r="I1446" s="45"/>
    </row>
    <row r="1447" spans="1:9">
      <c r="A1447" s="45" t="s">
        <v>2998</v>
      </c>
      <c r="C1447" s="1" t="s">
        <v>14</v>
      </c>
      <c r="D1447" s="44"/>
      <c r="F1447" s="17">
        <v>0.44918529181812</v>
      </c>
      <c r="G1447" s="52"/>
      <c r="I1447" s="45"/>
    </row>
    <row r="1448" spans="1:9">
      <c r="A1448" s="45" t="s">
        <v>2170</v>
      </c>
      <c r="C1448" s="1" t="s">
        <v>5</v>
      </c>
      <c r="D1448" s="44"/>
      <c r="F1448" s="17">
        <v>0.48873702734999996</v>
      </c>
      <c r="G1448" s="52"/>
      <c r="I1448" s="45"/>
    </row>
    <row r="1449" spans="1:9">
      <c r="A1449" s="45" t="s">
        <v>2171</v>
      </c>
      <c r="C1449" s="1" t="s">
        <v>5</v>
      </c>
      <c r="D1449" s="44"/>
      <c r="F1449" s="17">
        <v>1.1825404390799998</v>
      </c>
      <c r="G1449" s="52"/>
      <c r="I1449" s="45"/>
    </row>
    <row r="1450" spans="1:9">
      <c r="A1450" s="45" t="s">
        <v>2172</v>
      </c>
      <c r="C1450" s="1" t="s">
        <v>5</v>
      </c>
      <c r="D1450" s="44"/>
      <c r="F1450" s="17">
        <v>46.761557222952</v>
      </c>
      <c r="G1450" s="52"/>
      <c r="I1450" s="45"/>
    </row>
    <row r="1451" spans="1:9">
      <c r="A1451" s="45" t="s">
        <v>2173</v>
      </c>
      <c r="C1451" s="1" t="s">
        <v>5</v>
      </c>
      <c r="D1451" s="44"/>
      <c r="F1451" s="17">
        <v>7.4550522020831993</v>
      </c>
      <c r="G1451" s="52"/>
      <c r="I1451" s="45"/>
    </row>
    <row r="1452" spans="1:9">
      <c r="A1452" s="45" t="s">
        <v>1688</v>
      </c>
      <c r="C1452" s="1" t="s">
        <v>17</v>
      </c>
      <c r="D1452" s="44"/>
      <c r="F1452" s="17">
        <v>0.19889077773708</v>
      </c>
      <c r="G1452" s="52"/>
      <c r="I1452" s="45"/>
    </row>
    <row r="1453" spans="1:9">
      <c r="A1453" s="45" t="s">
        <v>2999</v>
      </c>
      <c r="C1453" s="1" t="s">
        <v>5</v>
      </c>
      <c r="D1453" s="44"/>
      <c r="F1453" s="17">
        <v>1.4968659420000001</v>
      </c>
      <c r="G1453" s="52"/>
      <c r="I1453" s="45"/>
    </row>
    <row r="1454" spans="1:9">
      <c r="A1454" s="45" t="s">
        <v>1190</v>
      </c>
      <c r="C1454" s="1" t="s">
        <v>5</v>
      </c>
      <c r="D1454" s="44"/>
      <c r="F1454" s="17">
        <v>2.0982957591023998</v>
      </c>
      <c r="G1454" s="52"/>
      <c r="I1454" s="45"/>
    </row>
    <row r="1455" spans="1:9">
      <c r="A1455" s="45" t="s">
        <v>2174</v>
      </c>
      <c r="C1455" s="1" t="s">
        <v>5</v>
      </c>
      <c r="D1455" s="44"/>
      <c r="F1455" s="17">
        <v>1.2649984981919999</v>
      </c>
      <c r="G1455" s="52"/>
      <c r="I1455" s="45"/>
    </row>
    <row r="1456" spans="1:9">
      <c r="A1456" s="45" t="s">
        <v>2175</v>
      </c>
      <c r="C1456" s="1" t="s">
        <v>5</v>
      </c>
      <c r="D1456" s="44"/>
      <c r="F1456" s="17">
        <v>0.21756565630800001</v>
      </c>
      <c r="G1456" s="52"/>
      <c r="I1456" s="45"/>
    </row>
    <row r="1457" spans="1:9">
      <c r="A1457" s="45" t="s">
        <v>2176</v>
      </c>
      <c r="C1457" s="1" t="s">
        <v>5</v>
      </c>
      <c r="D1457" s="44"/>
      <c r="F1457" s="17">
        <v>0.72069005305440004</v>
      </c>
      <c r="G1457" s="52"/>
      <c r="I1457" s="45"/>
    </row>
    <row r="1458" spans="1:9">
      <c r="A1458" s="45" t="s">
        <v>3000</v>
      </c>
      <c r="C1458" s="1" t="s">
        <v>5</v>
      </c>
      <c r="D1458" s="44"/>
      <c r="F1458" s="17">
        <v>5.2309668771359998</v>
      </c>
      <c r="G1458" s="52"/>
      <c r="I1458" s="45"/>
    </row>
    <row r="1459" spans="1:9">
      <c r="A1459" s="45" t="s">
        <v>3001</v>
      </c>
      <c r="C1459" s="1" t="s">
        <v>14</v>
      </c>
      <c r="D1459" s="44"/>
      <c r="F1459" s="17">
        <v>1.0497521962699201</v>
      </c>
      <c r="G1459" s="52"/>
      <c r="I1459" s="45"/>
    </row>
    <row r="1460" spans="1:9">
      <c r="A1460" s="45" t="s">
        <v>2177</v>
      </c>
      <c r="C1460" s="1" t="s">
        <v>5</v>
      </c>
      <c r="D1460" s="44"/>
      <c r="F1460" s="17">
        <v>1.0195524960191999</v>
      </c>
      <c r="G1460" s="52"/>
      <c r="I1460" s="45"/>
    </row>
    <row r="1461" spans="1:9">
      <c r="A1461" s="45" t="s">
        <v>2178</v>
      </c>
      <c r="C1461" s="1" t="s">
        <v>5</v>
      </c>
      <c r="D1461" s="44"/>
      <c r="F1461" s="17">
        <v>1.1187587165039998</v>
      </c>
      <c r="G1461" s="52"/>
      <c r="I1461" s="45"/>
    </row>
    <row r="1462" spans="1:9">
      <c r="A1462" s="45" t="s">
        <v>2179</v>
      </c>
      <c r="C1462" s="1" t="s">
        <v>5</v>
      </c>
      <c r="D1462" s="44"/>
      <c r="F1462" s="17">
        <v>0.12876002259120001</v>
      </c>
      <c r="G1462" s="52"/>
      <c r="I1462" s="45"/>
    </row>
    <row r="1463" spans="1:9">
      <c r="A1463" s="45" t="s">
        <v>3002</v>
      </c>
      <c r="C1463" s="1" t="s">
        <v>5</v>
      </c>
      <c r="D1463" s="44"/>
      <c r="F1463" s="17">
        <v>7.2614245017599999E-2</v>
      </c>
      <c r="G1463" s="52"/>
      <c r="I1463" s="45"/>
    </row>
    <row r="1464" spans="1:9">
      <c r="A1464" s="45" t="s">
        <v>3003</v>
      </c>
      <c r="C1464" s="1" t="s">
        <v>5</v>
      </c>
      <c r="D1464" s="44"/>
      <c r="F1464" s="17">
        <v>14.398090147069201</v>
      </c>
      <c r="G1464" s="52"/>
      <c r="I1464" s="45"/>
    </row>
    <row r="1465" spans="1:9">
      <c r="A1465" s="45" t="s">
        <v>1572</v>
      </c>
      <c r="C1465" s="1" t="s">
        <v>17</v>
      </c>
      <c r="D1465" s="44"/>
      <c r="F1465" s="17">
        <v>0.22551134370336001</v>
      </c>
      <c r="G1465" s="52"/>
      <c r="I1465" s="45"/>
    </row>
    <row r="1466" spans="1:9">
      <c r="A1466" s="45" t="s">
        <v>2021</v>
      </c>
      <c r="C1466" s="1" t="s">
        <v>5</v>
      </c>
      <c r="D1466" s="44"/>
      <c r="F1466" s="17">
        <v>2.0364390080892001</v>
      </c>
      <c r="G1466" s="52"/>
      <c r="I1466" s="45"/>
    </row>
    <row r="1467" spans="1:9">
      <c r="A1467" s="45" t="s">
        <v>2407</v>
      </c>
      <c r="C1467" s="1" t="s">
        <v>5</v>
      </c>
      <c r="D1467" s="44"/>
      <c r="F1467" s="17">
        <v>2.61739873395</v>
      </c>
      <c r="G1467" s="52"/>
      <c r="I1467" s="45"/>
    </row>
    <row r="1468" spans="1:9">
      <c r="A1468" s="45" t="s">
        <v>2180</v>
      </c>
      <c r="C1468" s="1" t="s">
        <v>5</v>
      </c>
      <c r="D1468" s="44"/>
      <c r="F1468" s="17">
        <v>7.2979651601999998E-2</v>
      </c>
      <c r="G1468" s="52"/>
      <c r="I1468" s="45"/>
    </row>
    <row r="1469" spans="1:9">
      <c r="A1469" s="45" t="s">
        <v>3004</v>
      </c>
      <c r="C1469" s="1" t="s">
        <v>341</v>
      </c>
      <c r="D1469" s="44"/>
      <c r="F1469" s="17">
        <v>61.337470159999995</v>
      </c>
      <c r="G1469" s="52"/>
      <c r="I1469" s="45"/>
    </row>
    <row r="1470" spans="1:9">
      <c r="A1470" s="45" t="s">
        <v>3005</v>
      </c>
      <c r="C1470" s="1" t="s">
        <v>5</v>
      </c>
      <c r="D1470" s="44"/>
      <c r="F1470" s="17">
        <v>218.27176040352299</v>
      </c>
      <c r="G1470" s="52"/>
      <c r="I1470" s="45"/>
    </row>
    <row r="1471" spans="1:9">
      <c r="A1471" s="45" t="s">
        <v>2181</v>
      </c>
      <c r="C1471" s="1" t="s">
        <v>5</v>
      </c>
      <c r="D1471" s="44"/>
      <c r="F1471" s="17">
        <v>0.73566034696440008</v>
      </c>
      <c r="G1471" s="52"/>
      <c r="I1471" s="45"/>
    </row>
    <row r="1472" spans="1:9">
      <c r="A1472" s="45" t="s">
        <v>2182</v>
      </c>
      <c r="C1472" s="1" t="s">
        <v>5</v>
      </c>
      <c r="D1472" s="44"/>
      <c r="F1472" s="17">
        <v>7.8997239674496003</v>
      </c>
      <c r="G1472" s="52"/>
      <c r="I1472" s="45"/>
    </row>
    <row r="1473" spans="1:9">
      <c r="A1473" s="45" t="s">
        <v>2183</v>
      </c>
      <c r="C1473" s="1" t="s">
        <v>5</v>
      </c>
      <c r="D1473" s="44"/>
      <c r="F1473" s="17">
        <v>7.6649817172499999</v>
      </c>
      <c r="G1473" s="52"/>
      <c r="I1473" s="45"/>
    </row>
    <row r="1474" spans="1:9">
      <c r="A1474" s="45" t="s">
        <v>1312</v>
      </c>
      <c r="C1474" s="1" t="s">
        <v>18</v>
      </c>
      <c r="D1474" s="44"/>
      <c r="F1474" s="17">
        <v>106.00173578</v>
      </c>
      <c r="G1474" s="52"/>
      <c r="I1474" s="45"/>
    </row>
    <row r="1475" spans="1:9">
      <c r="A1475" s="45" t="s">
        <v>62</v>
      </c>
      <c r="C1475" s="1" t="s">
        <v>5</v>
      </c>
      <c r="D1475" s="44"/>
      <c r="F1475" s="17">
        <v>24.3768251799072</v>
      </c>
      <c r="G1475" s="52"/>
      <c r="I1475" s="45"/>
    </row>
    <row r="1476" spans="1:9">
      <c r="A1476" s="45" t="s">
        <v>3006</v>
      </c>
      <c r="C1476" s="1" t="s">
        <v>5</v>
      </c>
      <c r="D1476" s="44"/>
      <c r="F1476" s="17">
        <v>45.133636826678405</v>
      </c>
      <c r="G1476" s="52"/>
      <c r="I1476" s="45"/>
    </row>
    <row r="1477" spans="1:9">
      <c r="A1477" s="45" t="s">
        <v>3007</v>
      </c>
      <c r="C1477" s="1" t="s">
        <v>13</v>
      </c>
      <c r="D1477" s="44"/>
      <c r="F1477" s="17">
        <v>1.4463500148583202</v>
      </c>
      <c r="G1477" s="52"/>
      <c r="I1477" s="45"/>
    </row>
    <row r="1478" spans="1:9">
      <c r="A1478" s="45" t="s">
        <v>2184</v>
      </c>
      <c r="C1478" s="1" t="s">
        <v>5</v>
      </c>
      <c r="D1478" s="44"/>
      <c r="F1478" s="17">
        <v>0.45188025854399999</v>
      </c>
      <c r="G1478" s="52"/>
      <c r="I1478" s="45"/>
    </row>
    <row r="1479" spans="1:9">
      <c r="A1479" s="45" t="s">
        <v>1432</v>
      </c>
      <c r="C1479" s="1" t="s">
        <v>5</v>
      </c>
      <c r="D1479" s="44"/>
      <c r="F1479" s="17">
        <v>188.9506707367712</v>
      </c>
      <c r="G1479" s="52"/>
      <c r="I1479" s="45"/>
    </row>
    <row r="1480" spans="1:9">
      <c r="A1480" s="45" t="s">
        <v>2185</v>
      </c>
      <c r="C1480" s="1" t="s">
        <v>5</v>
      </c>
      <c r="D1480" s="44"/>
      <c r="F1480" s="17">
        <v>8.3064781800000001E-2</v>
      </c>
      <c r="G1480" s="52"/>
      <c r="I1480" s="45"/>
    </row>
    <row r="1481" spans="1:9">
      <c r="A1481" s="45" t="s">
        <v>2186</v>
      </c>
      <c r="C1481" s="1" t="s">
        <v>5</v>
      </c>
      <c r="D1481" s="44"/>
      <c r="F1481" s="17">
        <v>1.10022752268</v>
      </c>
      <c r="G1481" s="52"/>
      <c r="I1481" s="45"/>
    </row>
    <row r="1482" spans="1:9">
      <c r="A1482" s="45" t="s">
        <v>2187</v>
      </c>
      <c r="C1482" s="1" t="s">
        <v>5</v>
      </c>
      <c r="D1482" s="44"/>
      <c r="F1482" s="17">
        <v>0.69645841190640001</v>
      </c>
      <c r="G1482" s="52"/>
      <c r="I1482" s="45"/>
    </row>
    <row r="1483" spans="1:9">
      <c r="A1483" s="45" t="s">
        <v>3008</v>
      </c>
      <c r="C1483" s="1" t="s">
        <v>5</v>
      </c>
      <c r="D1483" s="44"/>
      <c r="F1483" s="17">
        <v>3.9464499531600001</v>
      </c>
      <c r="G1483" s="52"/>
      <c r="I1483" s="45"/>
    </row>
    <row r="1484" spans="1:9">
      <c r="A1484" s="45" t="s">
        <v>898</v>
      </c>
      <c r="C1484" s="1" t="s">
        <v>341</v>
      </c>
      <c r="D1484" s="44"/>
      <c r="F1484" s="17">
        <v>55.63525113</v>
      </c>
      <c r="G1484" s="52"/>
      <c r="I1484" s="45"/>
    </row>
    <row r="1485" spans="1:9">
      <c r="A1485" s="45" t="s">
        <v>3009</v>
      </c>
      <c r="C1485" s="1" t="s">
        <v>341</v>
      </c>
      <c r="D1485" s="44"/>
      <c r="F1485" s="17">
        <v>54.145499909999998</v>
      </c>
      <c r="G1485" s="52"/>
      <c r="I1485" s="45"/>
    </row>
    <row r="1486" spans="1:9">
      <c r="A1486" s="45" t="s">
        <v>1435</v>
      </c>
      <c r="C1486" s="1" t="s">
        <v>5</v>
      </c>
      <c r="D1486" s="44"/>
      <c r="F1486" s="17">
        <v>149.84612041999998</v>
      </c>
      <c r="G1486" s="52"/>
      <c r="I1486" s="45"/>
    </row>
    <row r="1487" spans="1:9">
      <c r="A1487" s="45" t="s">
        <v>2188</v>
      </c>
      <c r="C1487" s="1" t="s">
        <v>5</v>
      </c>
      <c r="D1487" s="44"/>
      <c r="F1487" s="17">
        <v>3.7114547492880003</v>
      </c>
      <c r="G1487" s="52"/>
      <c r="I1487" s="45"/>
    </row>
    <row r="1488" spans="1:9">
      <c r="A1488" s="45" t="s">
        <v>2189</v>
      </c>
      <c r="C1488" s="1" t="s">
        <v>5</v>
      </c>
      <c r="D1488" s="44"/>
      <c r="F1488" s="17">
        <v>1.0815433079022001</v>
      </c>
      <c r="G1488" s="52"/>
      <c r="I1488" s="45"/>
    </row>
    <row r="1489" spans="1:9">
      <c r="A1489" s="45" t="s">
        <v>2190</v>
      </c>
      <c r="C1489" s="1" t="s">
        <v>5</v>
      </c>
      <c r="D1489" s="44"/>
      <c r="F1489" s="17">
        <v>14.6327126218416</v>
      </c>
      <c r="G1489" s="52"/>
      <c r="I1489" s="45"/>
    </row>
    <row r="1490" spans="1:9">
      <c r="A1490" s="45" t="s">
        <v>3010</v>
      </c>
      <c r="C1490" s="1" t="s">
        <v>5</v>
      </c>
      <c r="D1490" s="44"/>
      <c r="F1490" s="17">
        <v>0.28010425116960003</v>
      </c>
      <c r="G1490" s="52"/>
      <c r="I1490" s="45"/>
    </row>
    <row r="1491" spans="1:9">
      <c r="A1491" s="45" t="s">
        <v>2191</v>
      </c>
      <c r="C1491" s="1" t="s">
        <v>5</v>
      </c>
      <c r="D1491" s="44"/>
      <c r="F1491" s="17">
        <v>0.69743622920399995</v>
      </c>
      <c r="G1491" s="52"/>
      <c r="I1491" s="45"/>
    </row>
    <row r="1492" spans="1:9">
      <c r="A1492" s="45" t="s">
        <v>3011</v>
      </c>
      <c r="C1492" s="1" t="s">
        <v>18</v>
      </c>
      <c r="D1492" s="44"/>
      <c r="F1492" s="17">
        <v>8.8746456744831601</v>
      </c>
      <c r="G1492" s="52"/>
      <c r="I1492" s="45"/>
    </row>
    <row r="1493" spans="1:9">
      <c r="A1493" s="45" t="s">
        <v>2192</v>
      </c>
      <c r="C1493" s="1" t="s">
        <v>5</v>
      </c>
      <c r="D1493" s="44"/>
      <c r="F1493" s="17">
        <v>0.139425919776</v>
      </c>
      <c r="G1493" s="52"/>
      <c r="I1493" s="45"/>
    </row>
    <row r="1494" spans="1:9">
      <c r="A1494" s="45" t="s">
        <v>3012</v>
      </c>
      <c r="C1494" s="1" t="s">
        <v>5</v>
      </c>
      <c r="D1494" s="44"/>
      <c r="F1494" s="17">
        <v>62.137373329999996</v>
      </c>
      <c r="G1494" s="52"/>
      <c r="I1494" s="45"/>
    </row>
    <row r="1495" spans="1:9">
      <c r="A1495" s="45" t="s">
        <v>1466</v>
      </c>
      <c r="C1495" s="1" t="s">
        <v>5</v>
      </c>
      <c r="D1495" s="44"/>
      <c r="F1495" s="17">
        <v>6.3248957291519998</v>
      </c>
      <c r="G1495" s="52"/>
      <c r="I1495" s="45"/>
    </row>
    <row r="1496" spans="1:9">
      <c r="A1496" s="45" t="s">
        <v>3013</v>
      </c>
      <c r="C1496" s="1" t="s">
        <v>6</v>
      </c>
      <c r="D1496" s="44"/>
      <c r="F1496" s="17">
        <v>0.40698770925383998</v>
      </c>
      <c r="G1496" s="52"/>
      <c r="I1496" s="45"/>
    </row>
    <row r="1497" spans="1:9">
      <c r="A1497" s="45" t="s">
        <v>2193</v>
      </c>
      <c r="C1497" s="1" t="s">
        <v>5</v>
      </c>
      <c r="D1497" s="44"/>
      <c r="F1497" s="17">
        <v>31.622353024204799</v>
      </c>
      <c r="G1497" s="52"/>
      <c r="I1497" s="45"/>
    </row>
    <row r="1498" spans="1:9">
      <c r="A1498" s="45" t="s">
        <v>1313</v>
      </c>
      <c r="C1498" s="1" t="s">
        <v>454</v>
      </c>
      <c r="D1498" s="44"/>
      <c r="F1498" s="17">
        <v>195.57389409999999</v>
      </c>
      <c r="G1498" s="52"/>
      <c r="I1498" s="45"/>
    </row>
    <row r="1499" spans="1:9">
      <c r="A1499" s="45" t="s">
        <v>3014</v>
      </c>
      <c r="C1499" s="1" t="s">
        <v>12</v>
      </c>
      <c r="D1499" s="44"/>
      <c r="F1499" s="17">
        <v>200.19289269000001</v>
      </c>
      <c r="G1499" s="52"/>
      <c r="I1499" s="45"/>
    </row>
    <row r="1500" spans="1:9">
      <c r="A1500" s="45" t="s">
        <v>2194</v>
      </c>
      <c r="C1500" s="1" t="s">
        <v>5</v>
      </c>
      <c r="D1500" s="44"/>
      <c r="F1500" s="17">
        <v>0.1194762501504</v>
      </c>
      <c r="G1500" s="52"/>
      <c r="I1500" s="45"/>
    </row>
    <row r="1501" spans="1:9">
      <c r="A1501" s="45" t="s">
        <v>3015</v>
      </c>
      <c r="C1501" s="1" t="s">
        <v>5</v>
      </c>
      <c r="D1501" s="44"/>
      <c r="F1501" s="17">
        <v>192.06197659</v>
      </c>
      <c r="G1501" s="52"/>
      <c r="I1501" s="45"/>
    </row>
    <row r="1502" spans="1:9">
      <c r="A1502" s="45" t="s">
        <v>3016</v>
      </c>
      <c r="C1502" s="1" t="s">
        <v>5</v>
      </c>
      <c r="D1502" s="44"/>
      <c r="F1502" s="17">
        <v>0.71824590208799999</v>
      </c>
      <c r="G1502" s="52"/>
      <c r="I1502" s="45"/>
    </row>
    <row r="1503" spans="1:9">
      <c r="A1503" s="45" t="s">
        <v>2195</v>
      </c>
      <c r="C1503" s="1" t="s">
        <v>5</v>
      </c>
      <c r="D1503" s="44"/>
      <c r="F1503" s="17">
        <v>1.4007632584373999</v>
      </c>
      <c r="G1503" s="52"/>
      <c r="I1503" s="45"/>
    </row>
    <row r="1504" spans="1:9">
      <c r="A1504" s="45" t="s">
        <v>3017</v>
      </c>
      <c r="C1504" s="1" t="s">
        <v>5</v>
      </c>
      <c r="D1504" s="44"/>
      <c r="F1504" s="17">
        <v>1.3007237422608</v>
      </c>
      <c r="G1504" s="52"/>
      <c r="I1504" s="45"/>
    </row>
    <row r="1505" spans="1:9">
      <c r="A1505" s="45" t="s">
        <v>2196</v>
      </c>
      <c r="C1505" s="1" t="s">
        <v>5</v>
      </c>
      <c r="D1505" s="44"/>
      <c r="F1505" s="17">
        <v>0.432830277594</v>
      </c>
      <c r="G1505" s="52"/>
      <c r="I1505" s="45"/>
    </row>
    <row r="1506" spans="1:9">
      <c r="A1506" s="45" t="s">
        <v>1702</v>
      </c>
      <c r="C1506" s="1" t="s">
        <v>17</v>
      </c>
      <c r="D1506" s="44"/>
      <c r="F1506" s="17">
        <v>0.41261568982919999</v>
      </c>
      <c r="G1506" s="52"/>
      <c r="I1506" s="45"/>
    </row>
    <row r="1507" spans="1:9">
      <c r="A1507" s="45" t="s">
        <v>1701</v>
      </c>
      <c r="C1507" s="1" t="s">
        <v>17</v>
      </c>
      <c r="D1507" s="44"/>
      <c r="F1507" s="17">
        <v>7.596103981751999E-2</v>
      </c>
      <c r="G1507" s="52"/>
      <c r="I1507" s="45"/>
    </row>
    <row r="1508" spans="1:9">
      <c r="A1508" s="45" t="s">
        <v>3018</v>
      </c>
      <c r="C1508" s="1" t="s">
        <v>5</v>
      </c>
      <c r="D1508" s="44"/>
      <c r="F1508" s="17">
        <v>7.2513691192800003E-2</v>
      </c>
      <c r="G1508" s="52"/>
      <c r="I1508" s="45"/>
    </row>
    <row r="1509" spans="1:9">
      <c r="A1509" s="45" t="s">
        <v>900</v>
      </c>
      <c r="C1509" s="1" t="s">
        <v>5</v>
      </c>
      <c r="D1509" s="44"/>
      <c r="F1509" s="17">
        <v>207.02086077142599</v>
      </c>
      <c r="G1509" s="52"/>
      <c r="I1509" s="45"/>
    </row>
    <row r="1510" spans="1:9">
      <c r="A1510" s="45" t="s">
        <v>2197</v>
      </c>
      <c r="C1510" s="1" t="s">
        <v>5</v>
      </c>
      <c r="D1510" s="44"/>
      <c r="F1510" s="17">
        <v>1.3779001757664</v>
      </c>
      <c r="G1510" s="52"/>
      <c r="I1510" s="45"/>
    </row>
    <row r="1511" spans="1:9">
      <c r="A1511" s="45" t="s">
        <v>2198</v>
      </c>
      <c r="C1511" s="1" t="s">
        <v>5</v>
      </c>
      <c r="D1511" s="44"/>
      <c r="F1511" s="17">
        <v>0.93519502876799998</v>
      </c>
      <c r="G1511" s="52"/>
      <c r="I1511" s="45"/>
    </row>
    <row r="1512" spans="1:9">
      <c r="A1512" s="45" t="s">
        <v>2199</v>
      </c>
      <c r="C1512" s="1" t="s">
        <v>5</v>
      </c>
      <c r="D1512" s="44"/>
      <c r="F1512" s="17">
        <v>9.1099411603199995E-2</v>
      </c>
      <c r="G1512" s="52"/>
      <c r="I1512" s="45"/>
    </row>
    <row r="1513" spans="1:9">
      <c r="A1513" s="45" t="s">
        <v>2408</v>
      </c>
      <c r="C1513" s="1" t="s">
        <v>5</v>
      </c>
      <c r="D1513" s="44"/>
      <c r="F1513" s="17">
        <v>187.43102184</v>
      </c>
      <c r="G1513" s="52"/>
      <c r="I1513" s="45"/>
    </row>
    <row r="1514" spans="1:9">
      <c r="A1514" s="45" t="s">
        <v>3019</v>
      </c>
      <c r="C1514" s="1" t="s">
        <v>5</v>
      </c>
      <c r="D1514" s="44"/>
      <c r="F1514" s="17">
        <v>0.35413514136000002</v>
      </c>
      <c r="G1514" s="52"/>
      <c r="I1514" s="45"/>
    </row>
    <row r="1515" spans="1:9">
      <c r="A1515" s="45" t="s">
        <v>3020</v>
      </c>
      <c r="C1515" s="1" t="s">
        <v>5</v>
      </c>
      <c r="D1515" s="44"/>
      <c r="F1515" s="17">
        <v>0.60070044228480002</v>
      </c>
      <c r="G1515" s="52"/>
      <c r="I1515" s="45"/>
    </row>
    <row r="1516" spans="1:9">
      <c r="A1516" s="45" t="s">
        <v>2200</v>
      </c>
      <c r="C1516" s="1" t="s">
        <v>5</v>
      </c>
      <c r="D1516" s="44"/>
      <c r="F1516" s="17">
        <v>1.4030985196799999</v>
      </c>
      <c r="G1516" s="52"/>
      <c r="I1516" s="45"/>
    </row>
    <row r="1517" spans="1:9">
      <c r="A1517" s="45" t="s">
        <v>2409</v>
      </c>
      <c r="C1517" s="1" t="s">
        <v>5</v>
      </c>
      <c r="D1517" s="44"/>
      <c r="F1517" s="17">
        <v>199.80760893999999</v>
      </c>
      <c r="G1517" s="52"/>
      <c r="I1517" s="45"/>
    </row>
    <row r="1518" spans="1:9">
      <c r="A1518" s="45" t="s">
        <v>3021</v>
      </c>
      <c r="C1518" s="1" t="s">
        <v>5</v>
      </c>
      <c r="D1518" s="44"/>
      <c r="F1518" s="17">
        <v>0.10248330755520001</v>
      </c>
      <c r="G1518" s="52"/>
      <c r="I1518" s="45"/>
    </row>
    <row r="1519" spans="1:9">
      <c r="A1519" s="45" t="s">
        <v>2201</v>
      </c>
      <c r="C1519" s="1" t="s">
        <v>5</v>
      </c>
      <c r="D1519" s="44"/>
      <c r="F1519" s="17">
        <v>0.14363165868479999</v>
      </c>
      <c r="G1519" s="52"/>
      <c r="I1519" s="45"/>
    </row>
    <row r="1520" spans="1:9">
      <c r="A1520" s="45" t="s">
        <v>3022</v>
      </c>
      <c r="C1520" s="1" t="s">
        <v>5</v>
      </c>
      <c r="D1520" s="44"/>
      <c r="F1520" s="17">
        <v>0.65030734454399997</v>
      </c>
      <c r="G1520" s="52"/>
      <c r="I1520" s="45"/>
    </row>
    <row r="1521" spans="1:9">
      <c r="A1521" s="45" t="s">
        <v>2202</v>
      </c>
      <c r="C1521" s="1" t="s">
        <v>5</v>
      </c>
      <c r="D1521" s="44"/>
      <c r="F1521" s="17">
        <v>1.2534702440832002</v>
      </c>
      <c r="G1521" s="52"/>
      <c r="I1521" s="45"/>
    </row>
    <row r="1522" spans="1:9">
      <c r="A1522" s="45" t="s">
        <v>3023</v>
      </c>
      <c r="C1522" s="1" t="s">
        <v>1160</v>
      </c>
      <c r="D1522" s="44"/>
      <c r="F1522" s="17">
        <v>196.48921812654746</v>
      </c>
      <c r="G1522" s="52"/>
      <c r="I1522" s="45"/>
    </row>
    <row r="1523" spans="1:9">
      <c r="A1523" s="45" t="s">
        <v>3024</v>
      </c>
      <c r="C1523" s="1" t="s">
        <v>6</v>
      </c>
      <c r="D1523" s="44"/>
      <c r="F1523" s="17">
        <v>89.992715369999999</v>
      </c>
      <c r="G1523" s="52"/>
      <c r="I1523" s="45"/>
    </row>
    <row r="1524" spans="1:9">
      <c r="A1524" s="45" t="s">
        <v>64</v>
      </c>
      <c r="C1524" s="1" t="s">
        <v>5</v>
      </c>
      <c r="D1524" s="44"/>
      <c r="F1524" s="17">
        <v>201.0204203661086</v>
      </c>
      <c r="G1524" s="52"/>
      <c r="I1524" s="45"/>
    </row>
    <row r="1525" spans="1:9">
      <c r="A1525" s="45" t="s">
        <v>3025</v>
      </c>
      <c r="C1525" s="1" t="s">
        <v>5</v>
      </c>
      <c r="D1525" s="44"/>
      <c r="F1525" s="17">
        <v>9.7326151631279991</v>
      </c>
      <c r="G1525" s="52"/>
      <c r="I1525" s="45"/>
    </row>
    <row r="1526" spans="1:9">
      <c r="A1526" s="45" t="s">
        <v>2203</v>
      </c>
      <c r="C1526" s="1" t="s">
        <v>5</v>
      </c>
      <c r="D1526" s="44"/>
      <c r="F1526" s="17">
        <v>0.85877274894840006</v>
      </c>
      <c r="G1526" s="52"/>
      <c r="I1526" s="45"/>
    </row>
    <row r="1527" spans="1:9">
      <c r="A1527" s="45" t="s">
        <v>3026</v>
      </c>
      <c r="C1527" s="1" t="s">
        <v>10</v>
      </c>
      <c r="D1527" s="44"/>
      <c r="F1527" s="17">
        <v>7.2064844090038802</v>
      </c>
      <c r="G1527" s="52"/>
      <c r="I1527" s="45"/>
    </row>
    <row r="1528" spans="1:9">
      <c r="A1528" s="45" t="s">
        <v>2205</v>
      </c>
      <c r="C1528" s="1" t="s">
        <v>5</v>
      </c>
      <c r="D1528" s="44"/>
      <c r="F1528" s="17">
        <v>1.0071852908832002</v>
      </c>
      <c r="G1528" s="52"/>
      <c r="I1528" s="45"/>
    </row>
    <row r="1529" spans="1:9">
      <c r="A1529" s="45" t="s">
        <v>707</v>
      </c>
      <c r="C1529" s="1" t="s">
        <v>18</v>
      </c>
      <c r="D1529" s="44"/>
      <c r="F1529" s="17">
        <v>206.44937829742452</v>
      </c>
      <c r="G1529" s="52"/>
      <c r="I1529" s="45"/>
    </row>
    <row r="1530" spans="1:9">
      <c r="A1530" s="45" t="s">
        <v>3027</v>
      </c>
      <c r="C1530" s="1" t="s">
        <v>18</v>
      </c>
      <c r="D1530" s="44"/>
      <c r="F1530" s="17">
        <v>255.9004033959379</v>
      </c>
      <c r="G1530" s="52"/>
      <c r="I1530" s="45"/>
    </row>
    <row r="1531" spans="1:9">
      <c r="A1531" s="45" t="s">
        <v>3028</v>
      </c>
      <c r="C1531" s="1" t="s">
        <v>5</v>
      </c>
      <c r="D1531" s="44"/>
      <c r="F1531" s="17">
        <v>0.44753434577279999</v>
      </c>
      <c r="G1531" s="52"/>
      <c r="I1531" s="45"/>
    </row>
    <row r="1532" spans="1:9">
      <c r="A1532" s="45" t="s">
        <v>3029</v>
      </c>
      <c r="C1532" s="1" t="s">
        <v>21</v>
      </c>
      <c r="D1532" s="44"/>
      <c r="F1532" s="17">
        <v>0.14390412162984001</v>
      </c>
      <c r="G1532" s="52"/>
      <c r="I1532" s="45"/>
    </row>
    <row r="1533" spans="1:9">
      <c r="A1533" s="45" t="s">
        <v>2204</v>
      </c>
      <c r="C1533" s="1" t="s">
        <v>5</v>
      </c>
      <c r="D1533" s="44"/>
      <c r="F1533" s="17">
        <v>0.47284069678559998</v>
      </c>
      <c r="G1533" s="52"/>
      <c r="I1533" s="45"/>
    </row>
    <row r="1534" spans="1:9">
      <c r="A1534" s="45" t="s">
        <v>3030</v>
      </c>
      <c r="C1534" s="1" t="s">
        <v>9</v>
      </c>
      <c r="D1534" s="44"/>
      <c r="F1534" s="17">
        <v>0.56948139561456002</v>
      </c>
      <c r="G1534" s="52"/>
      <c r="I1534" s="45"/>
    </row>
    <row r="1535" spans="1:9">
      <c r="A1535" s="45" t="s">
        <v>3031</v>
      </c>
      <c r="C1535" s="1" t="s">
        <v>5</v>
      </c>
      <c r="D1535" s="44"/>
      <c r="F1535" s="17">
        <v>138.09150253000001</v>
      </c>
      <c r="G1535" s="52"/>
      <c r="I1535" s="45"/>
    </row>
    <row r="1536" spans="1:9">
      <c r="A1536" s="45" t="s">
        <v>2206</v>
      </c>
      <c r="C1536" s="1" t="s">
        <v>5</v>
      </c>
      <c r="D1536" s="44"/>
      <c r="F1536" s="17">
        <v>0.62085926125079993</v>
      </c>
      <c r="G1536" s="52"/>
      <c r="I1536" s="45"/>
    </row>
    <row r="1537" spans="1:9">
      <c r="A1537" s="45" t="s">
        <v>1481</v>
      </c>
      <c r="C1537" s="1" t="s">
        <v>18</v>
      </c>
      <c r="D1537" s="44"/>
      <c r="F1537" s="17">
        <v>5.6102459012028003</v>
      </c>
      <c r="G1537" s="52"/>
      <c r="I1537" s="45"/>
    </row>
    <row r="1538" spans="1:9">
      <c r="A1538" s="45" t="s">
        <v>3032</v>
      </c>
      <c r="C1538" s="1" t="s">
        <v>5</v>
      </c>
      <c r="D1538" s="44"/>
      <c r="F1538" s="17">
        <v>1.8090351603324002</v>
      </c>
      <c r="G1538" s="52"/>
      <c r="I1538" s="45"/>
    </row>
    <row r="1539" spans="1:9">
      <c r="A1539" s="45" t="s">
        <v>1732</v>
      </c>
      <c r="C1539" s="1" t="s">
        <v>17</v>
      </c>
      <c r="D1539" s="44"/>
      <c r="F1539" s="17">
        <v>0.96612943881168001</v>
      </c>
      <c r="G1539" s="52"/>
      <c r="I1539" s="45"/>
    </row>
    <row r="1540" spans="1:9">
      <c r="A1540" s="45" t="s">
        <v>1733</v>
      </c>
      <c r="C1540" s="1" t="s">
        <v>17</v>
      </c>
      <c r="D1540" s="44"/>
      <c r="F1540" s="17">
        <v>12.51885362162292</v>
      </c>
      <c r="G1540" s="52"/>
      <c r="I1540" s="45"/>
    </row>
    <row r="1541" spans="1:9">
      <c r="A1541" s="45" t="s">
        <v>2208</v>
      </c>
      <c r="C1541" s="1" t="s">
        <v>5</v>
      </c>
      <c r="D1541" s="44"/>
      <c r="F1541" s="17">
        <v>0.13354195191480001</v>
      </c>
      <c r="G1541" s="52"/>
      <c r="I1541" s="45"/>
    </row>
    <row r="1542" spans="1:9">
      <c r="A1542" s="45" t="s">
        <v>2207</v>
      </c>
      <c r="C1542" s="1" t="s">
        <v>5</v>
      </c>
      <c r="D1542" s="44"/>
      <c r="F1542" s="17">
        <v>11.049740358742799</v>
      </c>
      <c r="G1542" s="52"/>
      <c r="I1542" s="45"/>
    </row>
    <row r="1543" spans="1:9">
      <c r="A1543" s="45" t="s">
        <v>2209</v>
      </c>
      <c r="C1543" s="1" t="s">
        <v>5</v>
      </c>
      <c r="D1543" s="44"/>
      <c r="F1543" s="17">
        <v>0.41719285024559999</v>
      </c>
      <c r="G1543" s="52"/>
      <c r="I1543" s="45"/>
    </row>
    <row r="1544" spans="1:9">
      <c r="A1544" s="45" t="s">
        <v>3033</v>
      </c>
      <c r="C1544" s="1" t="s">
        <v>21</v>
      </c>
      <c r="D1544" s="44"/>
      <c r="F1544" s="17">
        <v>0.32631624578124002</v>
      </c>
      <c r="G1544" s="52"/>
      <c r="I1544" s="45"/>
    </row>
    <row r="1545" spans="1:9">
      <c r="A1545" s="45" t="s">
        <v>2210</v>
      </c>
      <c r="C1545" s="1" t="s">
        <v>5</v>
      </c>
      <c r="D1545" s="44"/>
      <c r="F1545" s="17">
        <v>0.13725930521160001</v>
      </c>
      <c r="G1545" s="52"/>
      <c r="I1545" s="45"/>
    </row>
    <row r="1546" spans="1:9">
      <c r="A1546" s="45" t="s">
        <v>1191</v>
      </c>
      <c r="C1546" s="1" t="s">
        <v>5</v>
      </c>
      <c r="D1546" s="44"/>
      <c r="F1546" s="17">
        <v>188.4493661153312</v>
      </c>
      <c r="G1546" s="52"/>
      <c r="I1546" s="45"/>
    </row>
    <row r="1547" spans="1:9">
      <c r="A1547" s="45" t="s">
        <v>3034</v>
      </c>
      <c r="C1547" s="1" t="s">
        <v>14</v>
      </c>
      <c r="D1547" s="44"/>
      <c r="F1547" s="17">
        <v>0.12443713651512001</v>
      </c>
      <c r="G1547" s="52"/>
      <c r="I1547" s="45"/>
    </row>
    <row r="1548" spans="1:9">
      <c r="A1548" s="45" t="s">
        <v>3035</v>
      </c>
      <c r="C1548" s="1" t="s">
        <v>5</v>
      </c>
      <c r="D1548" s="44"/>
      <c r="F1548" s="17">
        <v>7.9688252357999992E-2</v>
      </c>
      <c r="G1548" s="52"/>
      <c r="I1548" s="45"/>
    </row>
    <row r="1549" spans="1:9">
      <c r="A1549" s="45" t="s">
        <v>3036</v>
      </c>
      <c r="C1549" s="1" t="s">
        <v>5</v>
      </c>
      <c r="D1549" s="44"/>
      <c r="F1549" s="17">
        <v>22.508411286160801</v>
      </c>
      <c r="G1549" s="52"/>
      <c r="I1549" s="45"/>
    </row>
    <row r="1550" spans="1:9">
      <c r="A1550" s="45" t="s">
        <v>3037</v>
      </c>
      <c r="C1550" s="1" t="s">
        <v>5</v>
      </c>
      <c r="D1550" s="44"/>
      <c r="F1550" s="17">
        <v>0.25859468312964001</v>
      </c>
      <c r="G1550" s="52"/>
      <c r="I1550" s="45"/>
    </row>
    <row r="1551" spans="1:9">
      <c r="A1551" s="45" t="s">
        <v>3038</v>
      </c>
      <c r="C1551" s="1" t="s">
        <v>5</v>
      </c>
      <c r="D1551" s="44"/>
      <c r="F1551" s="17">
        <v>0.72049025299680003</v>
      </c>
      <c r="G1551" s="52"/>
      <c r="I1551" s="45"/>
    </row>
    <row r="1552" spans="1:9">
      <c r="A1552" s="45" t="s">
        <v>3039</v>
      </c>
      <c r="C1552" s="1" t="s">
        <v>21</v>
      </c>
      <c r="D1552" s="44"/>
      <c r="F1552" s="17">
        <v>196.20558431999999</v>
      </c>
      <c r="G1552" s="52"/>
      <c r="I1552" s="45"/>
    </row>
    <row r="1553" spans="1:9">
      <c r="A1553" s="45" t="s">
        <v>2211</v>
      </c>
      <c r="C1553" s="1" t="s">
        <v>5</v>
      </c>
      <c r="D1553" s="44"/>
      <c r="F1553" s="17">
        <v>1.6089655426415999</v>
      </c>
      <c r="G1553" s="52"/>
      <c r="I1553" s="45"/>
    </row>
    <row r="1554" spans="1:9">
      <c r="A1554" s="45" t="s">
        <v>2212</v>
      </c>
      <c r="C1554" s="1" t="s">
        <v>5</v>
      </c>
      <c r="D1554" s="44"/>
      <c r="F1554" s="17">
        <v>0.42762527687880003</v>
      </c>
      <c r="G1554" s="52"/>
      <c r="I1554" s="45"/>
    </row>
    <row r="1555" spans="1:9">
      <c r="A1555" s="45" t="s">
        <v>2213</v>
      </c>
      <c r="C1555" s="1" t="s">
        <v>5</v>
      </c>
      <c r="D1555" s="44"/>
      <c r="F1555" s="17">
        <v>8.9418910709700015</v>
      </c>
      <c r="G1555" s="52"/>
      <c r="I1555" s="45"/>
    </row>
    <row r="1556" spans="1:9">
      <c r="A1556" s="45" t="s">
        <v>3040</v>
      </c>
      <c r="C1556" s="1" t="s">
        <v>13</v>
      </c>
      <c r="D1556" s="44"/>
      <c r="F1556" s="17">
        <v>54.34926651</v>
      </c>
      <c r="G1556" s="52"/>
      <c r="I1556" s="45"/>
    </row>
    <row r="1557" spans="1:9">
      <c r="A1557" s="45" t="s">
        <v>2214</v>
      </c>
      <c r="C1557" s="1" t="s">
        <v>5</v>
      </c>
      <c r="D1557" s="44"/>
      <c r="F1557" s="17">
        <v>0.55150255480319998</v>
      </c>
      <c r="G1557" s="52"/>
      <c r="I1557" s="45"/>
    </row>
    <row r="1558" spans="1:9">
      <c r="A1558" s="45" t="s">
        <v>1482</v>
      </c>
      <c r="C1558" s="1" t="s">
        <v>18</v>
      </c>
      <c r="D1558" s="44"/>
      <c r="F1558" s="17">
        <v>1.1389504214088</v>
      </c>
      <c r="G1558" s="52"/>
      <c r="I1558" s="45"/>
    </row>
    <row r="1559" spans="1:9">
      <c r="A1559" s="45" t="s">
        <v>1259</v>
      </c>
      <c r="C1559" s="1" t="s">
        <v>5</v>
      </c>
      <c r="D1559" s="44"/>
      <c r="F1559" s="17">
        <v>188.77610250000001</v>
      </c>
      <c r="G1559" s="52"/>
      <c r="I1559" s="45"/>
    </row>
    <row r="1560" spans="1:9">
      <c r="A1560" s="45" t="s">
        <v>335</v>
      </c>
      <c r="C1560" s="1" t="s">
        <v>5</v>
      </c>
      <c r="D1560" s="44"/>
      <c r="F1560" s="17">
        <v>45.956874259296001</v>
      </c>
      <c r="G1560" s="52"/>
      <c r="I1560" s="45"/>
    </row>
    <row r="1561" spans="1:9">
      <c r="A1561" s="45" t="s">
        <v>3041</v>
      </c>
      <c r="C1561" s="1" t="s">
        <v>5</v>
      </c>
      <c r="D1561" s="44"/>
      <c r="F1561" s="17">
        <v>0.38925183211199998</v>
      </c>
      <c r="G1561" s="52"/>
      <c r="I1561" s="45"/>
    </row>
    <row r="1562" spans="1:9">
      <c r="A1562" s="45" t="s">
        <v>2215</v>
      </c>
      <c r="C1562" s="1" t="s">
        <v>5</v>
      </c>
      <c r="D1562" s="44"/>
      <c r="F1562" s="17">
        <v>0.1674701069184</v>
      </c>
      <c r="G1562" s="52"/>
      <c r="I1562" s="45"/>
    </row>
    <row r="1563" spans="1:9">
      <c r="A1563" s="45" t="s">
        <v>1260</v>
      </c>
      <c r="C1563" s="1" t="s">
        <v>5</v>
      </c>
      <c r="D1563" s="44"/>
      <c r="F1563" s="17">
        <v>193.91210158000001</v>
      </c>
      <c r="G1563" s="52"/>
      <c r="I1563" s="45"/>
    </row>
    <row r="1564" spans="1:9">
      <c r="A1564" s="45" t="s">
        <v>1464</v>
      </c>
      <c r="C1564" s="1" t="s">
        <v>5</v>
      </c>
      <c r="D1564" s="44"/>
      <c r="F1564" s="17">
        <v>10.293755847803999</v>
      </c>
      <c r="G1564" s="52"/>
      <c r="I1564" s="45"/>
    </row>
    <row r="1565" spans="1:9">
      <c r="A1565" s="45" t="s">
        <v>1674</v>
      </c>
      <c r="C1565" s="1" t="s">
        <v>17</v>
      </c>
      <c r="D1565" s="44"/>
      <c r="F1565" s="17">
        <v>0.48986821865123997</v>
      </c>
      <c r="G1565" s="52"/>
      <c r="I1565" s="45"/>
    </row>
    <row r="1566" spans="1:9">
      <c r="A1566" s="45" t="s">
        <v>2216</v>
      </c>
      <c r="C1566" s="1" t="s">
        <v>5</v>
      </c>
      <c r="D1566" s="44"/>
      <c r="F1566" s="17">
        <v>1.1346868869336</v>
      </c>
      <c r="G1566" s="52"/>
      <c r="I1566" s="45"/>
    </row>
    <row r="1567" spans="1:9">
      <c r="A1567" s="45" t="s">
        <v>3042</v>
      </c>
      <c r="C1567" s="1" t="s">
        <v>613</v>
      </c>
      <c r="D1567" s="44"/>
      <c r="F1567" s="17">
        <v>205.36469842</v>
      </c>
      <c r="G1567" s="52"/>
      <c r="I1567" s="45"/>
    </row>
    <row r="1568" spans="1:9">
      <c r="A1568" s="45" t="s">
        <v>1738</v>
      </c>
      <c r="C1568" s="1" t="s">
        <v>17</v>
      </c>
      <c r="D1568" s="44"/>
      <c r="F1568" s="17">
        <v>0.59882684601168013</v>
      </c>
      <c r="G1568" s="52"/>
      <c r="I1568" s="45"/>
    </row>
    <row r="1569" spans="1:9">
      <c r="A1569" s="45" t="s">
        <v>2217</v>
      </c>
      <c r="C1569" s="1" t="s">
        <v>5</v>
      </c>
      <c r="D1569" s="44"/>
      <c r="F1569" s="17">
        <v>0.90630875237759989</v>
      </c>
      <c r="G1569" s="52"/>
      <c r="I1569" s="45"/>
    </row>
    <row r="1570" spans="1:9">
      <c r="A1570" s="45" t="s">
        <v>2218</v>
      </c>
      <c r="C1570" s="1" t="s">
        <v>5</v>
      </c>
      <c r="D1570" s="44"/>
      <c r="F1570" s="17">
        <v>0.221809119246</v>
      </c>
      <c r="G1570" s="52"/>
      <c r="I1570" s="45"/>
    </row>
    <row r="1571" spans="1:9">
      <c r="A1571" s="45" t="s">
        <v>3043</v>
      </c>
      <c r="C1571" s="1" t="s">
        <v>5</v>
      </c>
      <c r="D1571" s="44"/>
      <c r="F1571" s="17">
        <v>0.22106869527599998</v>
      </c>
      <c r="G1571" s="52"/>
      <c r="I1571" s="45"/>
    </row>
    <row r="1572" spans="1:9">
      <c r="A1572" s="45" t="s">
        <v>3044</v>
      </c>
      <c r="C1572" s="1" t="s">
        <v>13</v>
      </c>
      <c r="D1572" s="44"/>
      <c r="F1572" s="17">
        <v>182.56629889566108</v>
      </c>
      <c r="G1572" s="52"/>
      <c r="I1572" s="45"/>
    </row>
    <row r="1573" spans="1:9">
      <c r="A1573" s="45" t="s">
        <v>2410</v>
      </c>
      <c r="C1573" s="1" t="s">
        <v>5</v>
      </c>
      <c r="D1573" s="44"/>
      <c r="F1573" s="17">
        <v>0.51309092835000003</v>
      </c>
      <c r="G1573" s="52"/>
      <c r="I1573" s="45"/>
    </row>
    <row r="1574" spans="1:9">
      <c r="A1574" s="45" t="s">
        <v>2219</v>
      </c>
      <c r="C1574" s="1" t="s">
        <v>5</v>
      </c>
      <c r="D1574" s="44"/>
      <c r="F1574" s="17">
        <v>0.1720282418712</v>
      </c>
      <c r="G1574" s="52"/>
      <c r="I1574" s="45"/>
    </row>
    <row r="1575" spans="1:9">
      <c r="A1575" s="45" t="s">
        <v>3045</v>
      </c>
      <c r="C1575" s="1" t="s">
        <v>5</v>
      </c>
      <c r="D1575" s="44"/>
      <c r="F1575" s="17">
        <v>208.5672466680972</v>
      </c>
      <c r="G1575" s="52"/>
      <c r="I1575" s="45"/>
    </row>
    <row r="1576" spans="1:9">
      <c r="A1576" s="45" t="s">
        <v>2220</v>
      </c>
      <c r="C1576" s="1" t="s">
        <v>5</v>
      </c>
      <c r="D1576" s="44"/>
      <c r="F1576" s="17">
        <v>11.885492492874</v>
      </c>
      <c r="G1576" s="52"/>
      <c r="I1576" s="45"/>
    </row>
    <row r="1577" spans="1:9">
      <c r="A1577" s="45" t="s">
        <v>2221</v>
      </c>
      <c r="C1577" s="1" t="s">
        <v>5</v>
      </c>
      <c r="D1577" s="44"/>
      <c r="F1577" s="17">
        <v>0.41534247680640002</v>
      </c>
      <c r="G1577" s="52"/>
      <c r="I1577" s="45"/>
    </row>
    <row r="1578" spans="1:9">
      <c r="A1578" s="45" t="s">
        <v>3046</v>
      </c>
      <c r="C1578" s="1" t="s">
        <v>5</v>
      </c>
      <c r="D1578" s="44"/>
      <c r="F1578" s="17">
        <v>1.1182167196200001</v>
      </c>
      <c r="G1578" s="52"/>
      <c r="I1578" s="45"/>
    </row>
    <row r="1579" spans="1:9">
      <c r="A1579" s="45" t="s">
        <v>2222</v>
      </c>
      <c r="C1579" s="1" t="s">
        <v>5</v>
      </c>
      <c r="D1579" s="44"/>
      <c r="F1579" s="17">
        <v>8.2779248492226003</v>
      </c>
      <c r="G1579" s="52"/>
      <c r="I1579" s="45"/>
    </row>
    <row r="1580" spans="1:9">
      <c r="A1580" s="45" t="s">
        <v>2223</v>
      </c>
      <c r="C1580" s="1" t="s">
        <v>5</v>
      </c>
      <c r="D1580" s="44"/>
      <c r="F1580" s="17">
        <v>0.18945713563920002</v>
      </c>
      <c r="G1580" s="52"/>
      <c r="I1580" s="45"/>
    </row>
    <row r="1581" spans="1:9">
      <c r="A1581" s="45" t="s">
        <v>3047</v>
      </c>
      <c r="C1581" s="1" t="s">
        <v>10</v>
      </c>
      <c r="D1581" s="44"/>
      <c r="F1581" s="17">
        <v>27.669892292911445</v>
      </c>
      <c r="G1581" s="52"/>
      <c r="I1581" s="45"/>
    </row>
    <row r="1582" spans="1:9">
      <c r="A1582" s="45" t="s">
        <v>1735</v>
      </c>
      <c r="C1582" s="1" t="s">
        <v>17</v>
      </c>
      <c r="D1582" s="44"/>
      <c r="F1582" s="17">
        <v>5.4475409275887596</v>
      </c>
      <c r="G1582" s="52"/>
      <c r="I1582" s="45"/>
    </row>
    <row r="1583" spans="1:9">
      <c r="A1583" s="45" t="s">
        <v>1734</v>
      </c>
      <c r="C1583" s="1" t="s">
        <v>17</v>
      </c>
      <c r="D1583" s="44"/>
      <c r="F1583" s="17">
        <v>7.3868892617519999E-2</v>
      </c>
      <c r="G1583" s="52"/>
      <c r="I1583" s="45"/>
    </row>
    <row r="1584" spans="1:9">
      <c r="A1584" s="45" t="s">
        <v>2224</v>
      </c>
      <c r="C1584" s="1" t="s">
        <v>5</v>
      </c>
      <c r="D1584" s="44"/>
      <c r="F1584" s="17">
        <v>1.3951599978888001</v>
      </c>
      <c r="G1584" s="52"/>
      <c r="I1584" s="45"/>
    </row>
    <row r="1585" spans="1:9">
      <c r="A1585" s="45" t="s">
        <v>1461</v>
      </c>
      <c r="C1585" s="1" t="s">
        <v>17</v>
      </c>
      <c r="D1585" s="44"/>
      <c r="F1585" s="17">
        <v>22.148286799840001</v>
      </c>
      <c r="G1585" s="52"/>
      <c r="I1585" s="45"/>
    </row>
    <row r="1586" spans="1:9">
      <c r="A1586" s="45" t="s">
        <v>3048</v>
      </c>
      <c r="C1586" s="1" t="s">
        <v>21</v>
      </c>
      <c r="D1586" s="44"/>
      <c r="F1586" s="17">
        <v>161.38701602500717</v>
      </c>
      <c r="G1586" s="52"/>
      <c r="I1586" s="45"/>
    </row>
    <row r="1587" spans="1:9">
      <c r="A1587" s="45" t="s">
        <v>2225</v>
      </c>
      <c r="C1587" s="1" t="s">
        <v>5</v>
      </c>
      <c r="D1587" s="44"/>
      <c r="F1587" s="17">
        <v>0.81070756303680003</v>
      </c>
      <c r="G1587" s="52"/>
      <c r="I1587" s="45"/>
    </row>
    <row r="1588" spans="1:9">
      <c r="A1588" s="45" t="s">
        <v>1736</v>
      </c>
      <c r="C1588" s="1" t="s">
        <v>17</v>
      </c>
      <c r="D1588" s="44"/>
      <c r="F1588" s="17">
        <v>0.23512515890291999</v>
      </c>
      <c r="G1588" s="52"/>
      <c r="I1588" s="45"/>
    </row>
    <row r="1589" spans="1:9">
      <c r="A1589" s="45" t="s">
        <v>3049</v>
      </c>
      <c r="C1589" s="1" t="s">
        <v>5</v>
      </c>
      <c r="D1589" s="44"/>
      <c r="F1589" s="17">
        <v>5.0016041258040005</v>
      </c>
      <c r="G1589" s="52"/>
      <c r="I1589" s="45"/>
    </row>
    <row r="1590" spans="1:9">
      <c r="A1590" s="45" t="s">
        <v>3050</v>
      </c>
      <c r="C1590" s="1" t="s">
        <v>5</v>
      </c>
      <c r="D1590" s="44"/>
      <c r="F1590" s="17">
        <v>8.5096779767999994E-2</v>
      </c>
      <c r="G1590" s="52"/>
      <c r="I1590" s="45"/>
    </row>
    <row r="1591" spans="1:9">
      <c r="A1591" s="45" t="s">
        <v>3051</v>
      </c>
      <c r="C1591" s="1" t="s">
        <v>5</v>
      </c>
      <c r="D1591" s="44"/>
      <c r="F1591" s="17">
        <v>36.940030380396003</v>
      </c>
      <c r="G1591" s="52"/>
      <c r="I1591" s="45"/>
    </row>
    <row r="1592" spans="1:9">
      <c r="A1592" s="45" t="s">
        <v>3052</v>
      </c>
      <c r="C1592" s="1" t="s">
        <v>6</v>
      </c>
      <c r="D1592" s="44"/>
      <c r="F1592" s="17">
        <v>51.530724860523485</v>
      </c>
      <c r="G1592" s="52"/>
      <c r="I1592" s="45"/>
    </row>
    <row r="1593" spans="1:9">
      <c r="A1593" s="45" t="s">
        <v>2226</v>
      </c>
      <c r="C1593" s="1" t="s">
        <v>5</v>
      </c>
      <c r="D1593" s="44"/>
      <c r="F1593" s="17">
        <v>0.5438613794328</v>
      </c>
      <c r="G1593" s="52"/>
      <c r="I1593" s="45"/>
    </row>
    <row r="1594" spans="1:9">
      <c r="A1594" s="45" t="s">
        <v>1424</v>
      </c>
      <c r="C1594" s="1" t="s">
        <v>5</v>
      </c>
      <c r="D1594" s="44"/>
      <c r="F1594" s="17">
        <v>199.37900186554802</v>
      </c>
      <c r="G1594" s="52"/>
      <c r="I1594" s="45"/>
    </row>
    <row r="1595" spans="1:9">
      <c r="A1595" s="45" t="s">
        <v>1410</v>
      </c>
      <c r="C1595" s="1" t="s">
        <v>19</v>
      </c>
      <c r="D1595" s="44"/>
      <c r="F1595" s="17">
        <v>153.32440396999999</v>
      </c>
      <c r="G1595" s="52"/>
      <c r="I1595" s="45"/>
    </row>
    <row r="1596" spans="1:9">
      <c r="A1596" s="45" t="s">
        <v>1739</v>
      </c>
      <c r="C1596" s="1" t="s">
        <v>17</v>
      </c>
      <c r="D1596" s="44"/>
      <c r="F1596" s="17">
        <v>44.038378898925842</v>
      </c>
      <c r="G1596" s="52"/>
      <c r="I1596" s="45"/>
    </row>
    <row r="1597" spans="1:9">
      <c r="A1597" s="45" t="s">
        <v>1740</v>
      </c>
      <c r="C1597" s="1" t="s">
        <v>17</v>
      </c>
      <c r="D1597" s="44"/>
      <c r="F1597" s="17">
        <v>0.68127554930292</v>
      </c>
      <c r="G1597" s="52"/>
      <c r="I1597" s="45"/>
    </row>
    <row r="1598" spans="1:9">
      <c r="A1598" s="45" t="s">
        <v>2227</v>
      </c>
      <c r="C1598" s="1" t="s">
        <v>5</v>
      </c>
      <c r="D1598" s="44"/>
      <c r="F1598" s="17">
        <v>0.48611772443519996</v>
      </c>
      <c r="G1598" s="52"/>
      <c r="I1598" s="45"/>
    </row>
    <row r="1599" spans="1:9">
      <c r="A1599" s="45" t="s">
        <v>3053</v>
      </c>
      <c r="C1599" s="1" t="s">
        <v>21</v>
      </c>
      <c r="D1599" s="44"/>
      <c r="F1599" s="17">
        <v>252.39935045966538</v>
      </c>
      <c r="G1599" s="52"/>
      <c r="I1599" s="45"/>
    </row>
    <row r="1600" spans="1:9">
      <c r="A1600" s="45" t="s">
        <v>1450</v>
      </c>
      <c r="C1600" s="1" t="s">
        <v>341</v>
      </c>
      <c r="D1600" s="44"/>
      <c r="F1600" s="17">
        <v>57.089559090000002</v>
      </c>
      <c r="G1600" s="52"/>
      <c r="I1600" s="45"/>
    </row>
    <row r="1601" spans="1:9">
      <c r="A1601" s="45" t="s">
        <v>2228</v>
      </c>
      <c r="C1601" s="1" t="s">
        <v>5</v>
      </c>
      <c r="D1601" s="44"/>
      <c r="F1601" s="17">
        <v>44.835917349880802</v>
      </c>
      <c r="G1601" s="52"/>
      <c r="I1601" s="45"/>
    </row>
    <row r="1602" spans="1:9">
      <c r="A1602" s="45" t="s">
        <v>3054</v>
      </c>
      <c r="C1602" s="1" t="s">
        <v>19</v>
      </c>
      <c r="D1602" s="44"/>
      <c r="F1602" s="17">
        <v>194.88349650999999</v>
      </c>
      <c r="G1602" s="52"/>
      <c r="I1602" s="45"/>
    </row>
    <row r="1603" spans="1:9">
      <c r="A1603" s="45" t="s">
        <v>2229</v>
      </c>
      <c r="C1603" s="1" t="s">
        <v>5</v>
      </c>
      <c r="D1603" s="44"/>
      <c r="F1603" s="17">
        <v>12.339557410752001</v>
      </c>
      <c r="G1603" s="52"/>
      <c r="I1603" s="45"/>
    </row>
    <row r="1604" spans="1:9">
      <c r="A1604" s="45" t="s">
        <v>1741</v>
      </c>
      <c r="C1604" s="1" t="s">
        <v>17</v>
      </c>
      <c r="D1604" s="44"/>
      <c r="F1604" s="17">
        <v>0.30948892278876</v>
      </c>
      <c r="G1604" s="52"/>
      <c r="I1604" s="45"/>
    </row>
    <row r="1605" spans="1:9">
      <c r="A1605" s="45" t="s">
        <v>3055</v>
      </c>
      <c r="C1605" s="1" t="s">
        <v>17</v>
      </c>
      <c r="D1605" s="44"/>
      <c r="F1605" s="17">
        <v>8.787018240000001E-2</v>
      </c>
      <c r="G1605" s="52"/>
      <c r="I1605" s="45"/>
    </row>
    <row r="1606" spans="1:9">
      <c r="A1606" s="45" t="s">
        <v>3056</v>
      </c>
      <c r="C1606" s="1" t="s">
        <v>5</v>
      </c>
      <c r="D1606" s="44"/>
      <c r="F1606" s="17">
        <v>14.695593282770401</v>
      </c>
      <c r="G1606" s="52"/>
      <c r="I1606" s="45"/>
    </row>
    <row r="1607" spans="1:9">
      <c r="A1607" s="45" t="s">
        <v>2230</v>
      </c>
      <c r="C1607" s="1" t="s">
        <v>5</v>
      </c>
      <c r="D1607" s="44"/>
      <c r="F1607" s="17">
        <v>43.1012117991312</v>
      </c>
      <c r="G1607" s="52"/>
      <c r="I1607" s="45"/>
    </row>
    <row r="1608" spans="1:9">
      <c r="A1608" s="45" t="s">
        <v>2231</v>
      </c>
      <c r="C1608" s="1" t="s">
        <v>5</v>
      </c>
      <c r="D1608" s="44"/>
      <c r="F1608" s="17">
        <v>1.1646627797375999</v>
      </c>
      <c r="G1608" s="52"/>
      <c r="I1608" s="45"/>
    </row>
    <row r="1609" spans="1:9">
      <c r="A1609" s="45" t="s">
        <v>3057</v>
      </c>
      <c r="C1609" s="1" t="s">
        <v>14</v>
      </c>
      <c r="D1609" s="44"/>
      <c r="F1609" s="17">
        <v>8.7444456596639991E-2</v>
      </c>
      <c r="G1609" s="52"/>
      <c r="I1609" s="45"/>
    </row>
    <row r="1610" spans="1:9">
      <c r="A1610" s="45" t="s">
        <v>3058</v>
      </c>
      <c r="C1610" s="1" t="s">
        <v>10</v>
      </c>
      <c r="D1610" s="44"/>
      <c r="F1610" s="17">
        <v>11.50003711029888</v>
      </c>
      <c r="G1610" s="52"/>
      <c r="I1610" s="45"/>
    </row>
    <row r="1611" spans="1:9">
      <c r="A1611" s="45" t="s">
        <v>3059</v>
      </c>
      <c r="C1611" s="1" t="s">
        <v>5</v>
      </c>
      <c r="D1611" s="44"/>
      <c r="F1611" s="17">
        <v>0.636893085114</v>
      </c>
      <c r="G1611" s="52"/>
      <c r="I1611" s="45"/>
    </row>
    <row r="1612" spans="1:9">
      <c r="A1612" s="45" t="s">
        <v>3060</v>
      </c>
      <c r="C1612" s="1" t="s">
        <v>7</v>
      </c>
      <c r="D1612" s="44"/>
      <c r="F1612" s="17">
        <v>61.054540789999997</v>
      </c>
      <c r="G1612" s="52"/>
      <c r="I1612" s="45"/>
    </row>
    <row r="1613" spans="1:9">
      <c r="A1613" s="45" t="s">
        <v>2232</v>
      </c>
      <c r="C1613" s="1" t="s">
        <v>5</v>
      </c>
      <c r="D1613" s="44"/>
      <c r="F1613" s="17">
        <v>0.50625097997759994</v>
      </c>
      <c r="G1613" s="52"/>
      <c r="I1613" s="45"/>
    </row>
    <row r="1614" spans="1:9">
      <c r="A1614" s="45" t="s">
        <v>1593</v>
      </c>
      <c r="C1614" s="1" t="s">
        <v>17</v>
      </c>
      <c r="D1614" s="44"/>
      <c r="F1614" s="17">
        <v>0.62715330957707993</v>
      </c>
      <c r="G1614" s="52"/>
      <c r="I1614" s="45"/>
    </row>
    <row r="1615" spans="1:9">
      <c r="A1615" s="45" t="s">
        <v>1370</v>
      </c>
      <c r="C1615" s="1" t="s">
        <v>5</v>
      </c>
      <c r="D1615" s="44"/>
      <c r="F1615" s="17">
        <v>3.94861238343</v>
      </c>
      <c r="G1615" s="52"/>
      <c r="I1615" s="45"/>
    </row>
    <row r="1616" spans="1:9">
      <c r="A1616" s="45" t="s">
        <v>2233</v>
      </c>
      <c r="C1616" s="1" t="s">
        <v>5</v>
      </c>
      <c r="D1616" s="44"/>
      <c r="F1616" s="17">
        <v>0.14556218751359998</v>
      </c>
      <c r="G1616" s="52"/>
      <c r="I1616" s="45"/>
    </row>
    <row r="1617" spans="1:9">
      <c r="A1617" s="45" t="s">
        <v>2235</v>
      </c>
      <c r="C1617" s="1" t="s">
        <v>5</v>
      </c>
      <c r="D1617" s="44"/>
      <c r="F1617" s="17">
        <v>0.35022341451239997</v>
      </c>
      <c r="G1617" s="52"/>
      <c r="I1617" s="45"/>
    </row>
    <row r="1618" spans="1:9">
      <c r="A1618" s="45" t="s">
        <v>3061</v>
      </c>
      <c r="C1618" s="1" t="s">
        <v>9</v>
      </c>
      <c r="D1618" s="44"/>
      <c r="F1618" s="17">
        <v>16.724628914170321</v>
      </c>
      <c r="G1618" s="52"/>
      <c r="I1618" s="45"/>
    </row>
    <row r="1619" spans="1:9">
      <c r="A1619" s="45" t="s">
        <v>2236</v>
      </c>
      <c r="C1619" s="1" t="s">
        <v>5</v>
      </c>
      <c r="D1619" s="44"/>
      <c r="F1619" s="17">
        <v>14.242321615579201</v>
      </c>
      <c r="G1619" s="52"/>
      <c r="I1619" s="45"/>
    </row>
    <row r="1620" spans="1:9">
      <c r="A1620" s="45" t="s">
        <v>3062</v>
      </c>
      <c r="C1620" s="1" t="s">
        <v>12</v>
      </c>
      <c r="D1620" s="44"/>
      <c r="F1620" s="17">
        <v>8.8044251204566812</v>
      </c>
      <c r="G1620" s="52"/>
      <c r="I1620" s="45"/>
    </row>
    <row r="1621" spans="1:9">
      <c r="A1621" s="45" t="s">
        <v>1573</v>
      </c>
      <c r="C1621" s="1" t="s">
        <v>17</v>
      </c>
      <c r="D1621" s="44"/>
      <c r="F1621" s="17">
        <v>0.92461237942787988</v>
      </c>
      <c r="G1621" s="52"/>
      <c r="I1621" s="45"/>
    </row>
    <row r="1622" spans="1:9">
      <c r="A1622" s="45" t="s">
        <v>1574</v>
      </c>
      <c r="C1622" s="1" t="s">
        <v>17</v>
      </c>
      <c r="D1622" s="44"/>
      <c r="F1622" s="17">
        <v>0.20181173558832</v>
      </c>
      <c r="G1622" s="52"/>
      <c r="I1622" s="45"/>
    </row>
    <row r="1623" spans="1:9">
      <c r="A1623" s="45" t="s">
        <v>3063</v>
      </c>
      <c r="C1623" s="1" t="s">
        <v>10</v>
      </c>
      <c r="D1623" s="44"/>
      <c r="F1623" s="17">
        <v>0.6912672259006799</v>
      </c>
      <c r="G1623" s="52"/>
      <c r="I1623" s="45"/>
    </row>
    <row r="1624" spans="1:9">
      <c r="A1624" s="45" t="s">
        <v>1192</v>
      </c>
      <c r="C1624" s="1" t="s">
        <v>4</v>
      </c>
      <c r="D1624" s="44"/>
      <c r="F1624" s="17">
        <v>200.79383073260021</v>
      </c>
      <c r="G1624" s="52"/>
      <c r="I1624" s="45"/>
    </row>
    <row r="1625" spans="1:9">
      <c r="A1625" s="45" t="s">
        <v>1576</v>
      </c>
      <c r="C1625" s="1" t="s">
        <v>17</v>
      </c>
      <c r="D1625" s="44"/>
      <c r="F1625" s="17">
        <v>0.36218286669708005</v>
      </c>
      <c r="G1625" s="52"/>
      <c r="I1625" s="45"/>
    </row>
    <row r="1626" spans="1:9">
      <c r="A1626" s="45" t="s">
        <v>1575</v>
      </c>
      <c r="C1626" s="1" t="s">
        <v>17</v>
      </c>
      <c r="D1626" s="44"/>
      <c r="F1626" s="17">
        <v>0.36998818409124001</v>
      </c>
      <c r="G1626" s="52"/>
      <c r="I1626" s="45"/>
    </row>
    <row r="1627" spans="1:9">
      <c r="A1627" s="45" t="s">
        <v>1452</v>
      </c>
      <c r="C1627" s="1" t="s">
        <v>18</v>
      </c>
      <c r="D1627" s="44"/>
      <c r="F1627" s="17">
        <v>55.473889159999999</v>
      </c>
      <c r="G1627" s="52"/>
      <c r="I1627" s="45"/>
    </row>
    <row r="1628" spans="1:9">
      <c r="A1628" s="45" t="s">
        <v>2237</v>
      </c>
      <c r="C1628" s="1" t="s">
        <v>5</v>
      </c>
      <c r="D1628" s="44"/>
      <c r="F1628" s="17">
        <v>3.1325196988799999</v>
      </c>
      <c r="G1628" s="52"/>
      <c r="I1628" s="45"/>
    </row>
    <row r="1629" spans="1:9">
      <c r="A1629" s="45" t="s">
        <v>3064</v>
      </c>
      <c r="C1629" s="1" t="s">
        <v>5</v>
      </c>
      <c r="D1629" s="44"/>
      <c r="F1629" s="17">
        <v>0.62886022056000002</v>
      </c>
      <c r="G1629" s="52"/>
      <c r="I1629" s="45"/>
    </row>
    <row r="1630" spans="1:9">
      <c r="A1630" s="45" t="s">
        <v>3065</v>
      </c>
      <c r="C1630" s="1" t="s">
        <v>14</v>
      </c>
      <c r="D1630" s="44"/>
      <c r="F1630" s="17">
        <v>16.292915575124759</v>
      </c>
      <c r="G1630" s="52"/>
      <c r="I1630" s="45"/>
    </row>
    <row r="1631" spans="1:9">
      <c r="A1631" s="45" t="s">
        <v>1578</v>
      </c>
      <c r="C1631" s="1" t="s">
        <v>17</v>
      </c>
      <c r="D1631" s="44"/>
      <c r="F1631" s="17">
        <v>0.36188514107460001</v>
      </c>
      <c r="G1631" s="52"/>
      <c r="I1631" s="45"/>
    </row>
    <row r="1632" spans="1:9">
      <c r="A1632" s="45" t="s">
        <v>1577</v>
      </c>
      <c r="C1632" s="1" t="s">
        <v>17</v>
      </c>
      <c r="D1632" s="44"/>
      <c r="F1632" s="17">
        <v>1.42309060105212</v>
      </c>
      <c r="G1632" s="52"/>
      <c r="I1632" s="45"/>
    </row>
    <row r="1633" spans="1:9">
      <c r="A1633" s="45" t="s">
        <v>3066</v>
      </c>
      <c r="C1633" s="1" t="s">
        <v>12</v>
      </c>
      <c r="D1633" s="44"/>
      <c r="F1633" s="17">
        <v>0.27333920820491997</v>
      </c>
      <c r="G1633" s="52"/>
      <c r="I1633" s="45"/>
    </row>
    <row r="1634" spans="1:9">
      <c r="A1634" s="45" t="s">
        <v>2238</v>
      </c>
      <c r="C1634" s="1" t="s">
        <v>5</v>
      </c>
      <c r="D1634" s="44"/>
      <c r="F1634" s="17">
        <v>0.87930723909600006</v>
      </c>
      <c r="G1634" s="52"/>
      <c r="I1634" s="45"/>
    </row>
    <row r="1635" spans="1:9">
      <c r="A1635" s="45" t="s">
        <v>3067</v>
      </c>
      <c r="C1635" s="1" t="s">
        <v>9</v>
      </c>
      <c r="D1635" s="44"/>
      <c r="F1635" s="17">
        <v>35.85732591772188</v>
      </c>
      <c r="G1635" s="52"/>
      <c r="I1635" s="45"/>
    </row>
    <row r="1636" spans="1:9">
      <c r="A1636" s="45" t="s">
        <v>1579</v>
      </c>
      <c r="C1636" s="1" t="s">
        <v>17</v>
      </c>
      <c r="D1636" s="44"/>
      <c r="F1636" s="17">
        <v>8.7475891108319992E-2</v>
      </c>
      <c r="G1636" s="52"/>
      <c r="I1636" s="45"/>
    </row>
    <row r="1637" spans="1:9">
      <c r="A1637" s="45" t="s">
        <v>1483</v>
      </c>
      <c r="C1637" s="1" t="s">
        <v>18</v>
      </c>
      <c r="D1637" s="44"/>
      <c r="F1637" s="17">
        <v>25.688034973149119</v>
      </c>
      <c r="G1637" s="52"/>
      <c r="I1637" s="45"/>
    </row>
    <row r="1638" spans="1:9">
      <c r="A1638" s="45" t="s">
        <v>1193</v>
      </c>
      <c r="C1638" s="1" t="s">
        <v>17</v>
      </c>
      <c r="D1638" s="44"/>
      <c r="F1638" s="17">
        <v>116.52516874</v>
      </c>
      <c r="G1638" s="52"/>
      <c r="I1638" s="45"/>
    </row>
    <row r="1639" spans="1:9">
      <c r="A1639" s="45" t="s">
        <v>1194</v>
      </c>
      <c r="C1639" s="1" t="s">
        <v>341</v>
      </c>
      <c r="D1639" s="44"/>
      <c r="F1639" s="17">
        <v>58.4293361</v>
      </c>
      <c r="G1639" s="52"/>
      <c r="I1639" s="45"/>
    </row>
    <row r="1640" spans="1:9">
      <c r="A1640" s="45" t="s">
        <v>1580</v>
      </c>
      <c r="C1640" s="1" t="s">
        <v>17</v>
      </c>
      <c r="D1640" s="44"/>
      <c r="F1640" s="17">
        <v>0.17670597572628</v>
      </c>
      <c r="G1640" s="52"/>
      <c r="I1640" s="45"/>
    </row>
    <row r="1641" spans="1:9">
      <c r="A1641" s="45" t="s">
        <v>1581</v>
      </c>
      <c r="C1641" s="1" t="s">
        <v>17</v>
      </c>
      <c r="D1641" s="44"/>
      <c r="F1641" s="17">
        <v>1.3640799743999998</v>
      </c>
      <c r="G1641" s="52"/>
      <c r="I1641" s="45"/>
    </row>
    <row r="1642" spans="1:9">
      <c r="A1642" s="45" t="s">
        <v>3068</v>
      </c>
      <c r="C1642" s="1" t="s">
        <v>10</v>
      </c>
      <c r="D1642" s="44"/>
      <c r="F1642" s="17">
        <v>22.64396367385152</v>
      </c>
      <c r="G1642" s="52"/>
      <c r="I1642" s="45"/>
    </row>
    <row r="1643" spans="1:9">
      <c r="A1643" s="45" t="s">
        <v>1433</v>
      </c>
      <c r="C1643" s="1" t="s">
        <v>19</v>
      </c>
      <c r="D1643" s="44"/>
      <c r="F1643" s="17">
        <v>159.24576749000002</v>
      </c>
      <c r="G1643" s="52"/>
      <c r="I1643" s="45"/>
    </row>
    <row r="1644" spans="1:9">
      <c r="A1644" s="45" t="s">
        <v>1471</v>
      </c>
      <c r="C1644" s="1" t="s">
        <v>5</v>
      </c>
      <c r="D1644" s="44"/>
      <c r="F1644" s="17">
        <v>1.3147780025952001</v>
      </c>
      <c r="G1644" s="52"/>
      <c r="I1644" s="45"/>
    </row>
    <row r="1645" spans="1:9">
      <c r="A1645" s="45" t="s">
        <v>2239</v>
      </c>
      <c r="C1645" s="1" t="s">
        <v>5</v>
      </c>
      <c r="D1645" s="44"/>
      <c r="F1645" s="17">
        <v>0.48822379749</v>
      </c>
      <c r="G1645" s="52"/>
      <c r="I1645" s="45"/>
    </row>
    <row r="1646" spans="1:9">
      <c r="A1646" s="45" t="s">
        <v>3069</v>
      </c>
      <c r="C1646" s="1" t="s">
        <v>21</v>
      </c>
      <c r="D1646" s="44"/>
      <c r="F1646" s="17">
        <v>0.99889069871448</v>
      </c>
      <c r="G1646" s="52"/>
      <c r="I1646" s="45"/>
    </row>
    <row r="1647" spans="1:9">
      <c r="A1647" s="45" t="s">
        <v>3070</v>
      </c>
      <c r="C1647" s="1" t="s">
        <v>17</v>
      </c>
      <c r="D1647" s="44"/>
      <c r="F1647" s="17">
        <v>229.76003840999999</v>
      </c>
      <c r="G1647" s="52"/>
      <c r="I1647" s="45"/>
    </row>
    <row r="1648" spans="1:9">
      <c r="A1648" s="45" t="s">
        <v>3071</v>
      </c>
      <c r="C1648" s="1" t="s">
        <v>8</v>
      </c>
      <c r="D1648" s="44"/>
      <c r="F1648" s="17">
        <v>6.1397574718193999</v>
      </c>
      <c r="G1648" s="52"/>
      <c r="I1648" s="45"/>
    </row>
    <row r="1649" spans="1:9">
      <c r="A1649" s="45" t="s">
        <v>3072</v>
      </c>
      <c r="C1649" s="1" t="s">
        <v>20</v>
      </c>
      <c r="D1649" s="44"/>
      <c r="F1649" s="17">
        <v>6.8104850556599997E-2</v>
      </c>
      <c r="G1649" s="52"/>
      <c r="I1649" s="45"/>
    </row>
    <row r="1650" spans="1:9">
      <c r="A1650" s="45" t="s">
        <v>1195</v>
      </c>
      <c r="C1650" s="1" t="s">
        <v>18</v>
      </c>
      <c r="D1650" s="44"/>
      <c r="F1650" s="17">
        <v>219.87884835</v>
      </c>
      <c r="G1650" s="52"/>
      <c r="I1650" s="45"/>
    </row>
    <row r="1651" spans="1:9">
      <c r="A1651" s="45" t="s">
        <v>3073</v>
      </c>
      <c r="C1651" s="1" t="s">
        <v>6</v>
      </c>
      <c r="D1651" s="44"/>
      <c r="F1651" s="17">
        <v>59.29953175</v>
      </c>
      <c r="G1651" s="52"/>
      <c r="I1651" s="45"/>
    </row>
    <row r="1652" spans="1:9">
      <c r="A1652" s="45" t="s">
        <v>2240</v>
      </c>
      <c r="C1652" s="1" t="s">
        <v>5</v>
      </c>
      <c r="D1652" s="44"/>
      <c r="F1652" s="17">
        <v>0.68776724016000002</v>
      </c>
      <c r="G1652" s="52"/>
      <c r="I1652" s="45"/>
    </row>
    <row r="1653" spans="1:9">
      <c r="A1653" s="45" t="s">
        <v>2411</v>
      </c>
      <c r="C1653" s="1" t="s">
        <v>5</v>
      </c>
      <c r="D1653" s="44"/>
      <c r="F1653" s="17">
        <v>1.1587154590439999</v>
      </c>
      <c r="G1653" s="52"/>
      <c r="I1653" s="45"/>
    </row>
    <row r="1654" spans="1:9">
      <c r="A1654" s="45" t="s">
        <v>709</v>
      </c>
      <c r="C1654" s="1" t="s">
        <v>5</v>
      </c>
      <c r="D1654" s="44"/>
      <c r="F1654" s="17">
        <v>1.6119743118336001</v>
      </c>
      <c r="G1654" s="52"/>
      <c r="I1654" s="45"/>
    </row>
    <row r="1655" spans="1:9">
      <c r="A1655" s="45" t="s">
        <v>3074</v>
      </c>
      <c r="C1655" s="1" t="s">
        <v>9</v>
      </c>
      <c r="D1655" s="44"/>
      <c r="F1655" s="17">
        <v>116.75970367752259</v>
      </c>
      <c r="G1655" s="52"/>
      <c r="I1655" s="45"/>
    </row>
    <row r="1656" spans="1:9">
      <c r="A1656" s="45" t="s">
        <v>2412</v>
      </c>
      <c r="C1656" s="1" t="s">
        <v>5</v>
      </c>
      <c r="D1656" s="44"/>
      <c r="F1656" s="17">
        <v>1.0685471183244002</v>
      </c>
      <c r="G1656" s="52"/>
      <c r="I1656" s="45"/>
    </row>
    <row r="1657" spans="1:9">
      <c r="A1657" s="45" t="s">
        <v>3075</v>
      </c>
      <c r="C1657" s="1" t="s">
        <v>5</v>
      </c>
      <c r="D1657" s="44"/>
      <c r="F1657" s="17">
        <v>37.491457748659194</v>
      </c>
      <c r="G1657" s="52"/>
      <c r="I1657" s="45"/>
    </row>
    <row r="1658" spans="1:9">
      <c r="A1658" s="45" t="s">
        <v>913</v>
      </c>
      <c r="C1658" s="1" t="s">
        <v>17</v>
      </c>
      <c r="D1658" s="44"/>
      <c r="F1658" s="17">
        <v>0.18651290918831998</v>
      </c>
      <c r="G1658" s="52"/>
      <c r="I1658" s="45"/>
    </row>
    <row r="1659" spans="1:9">
      <c r="A1659" s="45" t="s">
        <v>3076</v>
      </c>
      <c r="C1659" s="1" t="s">
        <v>5</v>
      </c>
      <c r="D1659" s="44"/>
      <c r="F1659" s="17">
        <v>179.83218628999998</v>
      </c>
      <c r="G1659" s="52"/>
      <c r="I1659" s="45"/>
    </row>
    <row r="1660" spans="1:9">
      <c r="A1660" s="45" t="s">
        <v>1196</v>
      </c>
      <c r="C1660" s="1" t="s">
        <v>17</v>
      </c>
      <c r="D1660" s="44"/>
      <c r="F1660" s="17">
        <v>87.714394230000011</v>
      </c>
      <c r="G1660" s="52"/>
      <c r="I1660" s="45"/>
    </row>
    <row r="1661" spans="1:9">
      <c r="A1661" s="45" t="s">
        <v>1601</v>
      </c>
      <c r="C1661" s="1" t="s">
        <v>17</v>
      </c>
      <c r="D1661" s="44"/>
      <c r="F1661" s="17">
        <v>3.7327446549478802</v>
      </c>
      <c r="G1661" s="52"/>
      <c r="I1661" s="45"/>
    </row>
    <row r="1662" spans="1:9">
      <c r="A1662" s="45" t="s">
        <v>1600</v>
      </c>
      <c r="C1662" s="1" t="s">
        <v>17</v>
      </c>
      <c r="D1662" s="44"/>
      <c r="F1662" s="17">
        <v>0.58370906879999995</v>
      </c>
      <c r="G1662" s="52"/>
      <c r="I1662" s="45"/>
    </row>
    <row r="1663" spans="1:9">
      <c r="A1663" s="45" t="s">
        <v>1602</v>
      </c>
      <c r="C1663" s="1" t="s">
        <v>17</v>
      </c>
      <c r="D1663" s="44"/>
      <c r="F1663" s="17">
        <v>0.15872155149707998</v>
      </c>
      <c r="G1663" s="52"/>
      <c r="I1663" s="45"/>
    </row>
    <row r="1664" spans="1:9">
      <c r="A1664" s="45" t="s">
        <v>914</v>
      </c>
      <c r="C1664" s="1" t="s">
        <v>17</v>
      </c>
      <c r="D1664" s="44"/>
      <c r="F1664" s="17">
        <v>286.50843290438877</v>
      </c>
      <c r="G1664" s="52"/>
      <c r="I1664" s="45"/>
    </row>
    <row r="1665" spans="1:9">
      <c r="A1665" s="45" t="s">
        <v>69</v>
      </c>
      <c r="C1665" s="1" t="s">
        <v>17</v>
      </c>
      <c r="D1665" s="44"/>
      <c r="F1665" s="17">
        <v>111.57431729322293</v>
      </c>
      <c r="G1665" s="52"/>
      <c r="I1665" s="45"/>
    </row>
    <row r="1666" spans="1:9">
      <c r="A1666" s="45" t="s">
        <v>2241</v>
      </c>
      <c r="C1666" s="1" t="s">
        <v>5</v>
      </c>
      <c r="D1666" s="44"/>
      <c r="F1666" s="17">
        <v>7.49222756568E-2</v>
      </c>
      <c r="G1666" s="52"/>
      <c r="I1666" s="45"/>
    </row>
    <row r="1667" spans="1:9">
      <c r="A1667" s="45" t="s">
        <v>2243</v>
      </c>
      <c r="C1667" s="1" t="s">
        <v>5</v>
      </c>
      <c r="D1667" s="44"/>
      <c r="F1667" s="17">
        <v>0.25806112675199999</v>
      </c>
      <c r="G1667" s="52"/>
      <c r="I1667" s="45"/>
    </row>
    <row r="1668" spans="1:9">
      <c r="A1668" s="45" t="s">
        <v>1744</v>
      </c>
      <c r="C1668" s="1" t="s">
        <v>1161</v>
      </c>
      <c r="D1668" s="44"/>
      <c r="F1668" s="17">
        <v>2.5648958815365601</v>
      </c>
      <c r="G1668" s="52"/>
      <c r="I1668" s="45"/>
    </row>
    <row r="1669" spans="1:9">
      <c r="A1669" s="45" t="s">
        <v>1603</v>
      </c>
      <c r="C1669" s="1" t="s">
        <v>17</v>
      </c>
      <c r="D1669" s="44"/>
      <c r="F1669" s="17">
        <v>1.0237439494853999</v>
      </c>
      <c r="G1669" s="52"/>
      <c r="I1669" s="45"/>
    </row>
    <row r="1670" spans="1:9">
      <c r="A1670" s="45" t="s">
        <v>3077</v>
      </c>
      <c r="C1670" s="1" t="s">
        <v>21</v>
      </c>
      <c r="D1670" s="44"/>
      <c r="F1670" s="17">
        <v>0.48492486709523996</v>
      </c>
      <c r="G1670" s="52"/>
      <c r="I1670" s="45"/>
    </row>
    <row r="1671" spans="1:9">
      <c r="A1671" s="45" t="s">
        <v>3078</v>
      </c>
      <c r="C1671" s="1" t="s">
        <v>5</v>
      </c>
      <c r="D1671" s="44"/>
      <c r="F1671" s="17">
        <v>0.93519666325799988</v>
      </c>
      <c r="G1671" s="52"/>
      <c r="I1671" s="45"/>
    </row>
    <row r="1672" spans="1:9">
      <c r="A1672" s="45" t="s">
        <v>3079</v>
      </c>
      <c r="C1672" s="1" t="s">
        <v>5</v>
      </c>
      <c r="D1672" s="44"/>
      <c r="F1672" s="17">
        <v>2.3595957912383998</v>
      </c>
      <c r="G1672" s="52"/>
      <c r="I1672" s="45"/>
    </row>
    <row r="1673" spans="1:9">
      <c r="A1673" s="45" t="s">
        <v>3080</v>
      </c>
      <c r="C1673" s="1" t="s">
        <v>12</v>
      </c>
      <c r="D1673" s="44"/>
      <c r="F1673" s="17">
        <v>0.61435538363627995</v>
      </c>
      <c r="G1673" s="52"/>
      <c r="I1673" s="45"/>
    </row>
    <row r="1674" spans="1:9">
      <c r="A1674" s="45" t="s">
        <v>3081</v>
      </c>
      <c r="C1674" s="1" t="s">
        <v>17</v>
      </c>
      <c r="D1674" s="44"/>
      <c r="F1674" s="17">
        <v>19.156749864183357</v>
      </c>
      <c r="G1674" s="52"/>
      <c r="I1674" s="45"/>
    </row>
    <row r="1675" spans="1:9">
      <c r="A1675" s="45" t="s">
        <v>1509</v>
      </c>
      <c r="C1675" s="1" t="s">
        <v>17</v>
      </c>
      <c r="D1675" s="44"/>
      <c r="F1675" s="17">
        <v>0.10189561686876</v>
      </c>
      <c r="G1675" s="52"/>
      <c r="I1675" s="45"/>
    </row>
    <row r="1676" spans="1:9">
      <c r="A1676" s="45" t="s">
        <v>2234</v>
      </c>
      <c r="C1676" s="1" t="s">
        <v>5</v>
      </c>
      <c r="D1676" s="44"/>
      <c r="F1676" s="17">
        <v>0.24288423330599998</v>
      </c>
      <c r="G1676" s="52"/>
      <c r="I1676" s="45"/>
    </row>
    <row r="1677" spans="1:9">
      <c r="A1677" s="45" t="s">
        <v>3082</v>
      </c>
      <c r="C1677" s="1" t="s">
        <v>6</v>
      </c>
      <c r="D1677" s="44"/>
      <c r="F1677" s="17">
        <v>26.20029362746228</v>
      </c>
      <c r="G1677" s="52"/>
      <c r="I1677" s="45"/>
    </row>
    <row r="1678" spans="1:9">
      <c r="A1678" s="45" t="s">
        <v>3083</v>
      </c>
      <c r="C1678" s="1" t="s">
        <v>17</v>
      </c>
      <c r="D1678" s="44"/>
      <c r="F1678" s="17">
        <v>4.9664355824912398</v>
      </c>
      <c r="G1678" s="52"/>
      <c r="I1678" s="45"/>
    </row>
    <row r="1679" spans="1:9">
      <c r="A1679" s="45" t="s">
        <v>2244</v>
      </c>
      <c r="C1679" s="1" t="s">
        <v>5</v>
      </c>
      <c r="D1679" s="44"/>
      <c r="F1679" s="17">
        <v>1.6403877629568</v>
      </c>
      <c r="G1679" s="52"/>
      <c r="I1679" s="45"/>
    </row>
    <row r="1680" spans="1:9">
      <c r="A1680" s="45" t="s">
        <v>601</v>
      </c>
      <c r="C1680" s="1" t="s">
        <v>341</v>
      </c>
      <c r="D1680" s="44"/>
      <c r="F1680" s="17">
        <v>56.325441290000001</v>
      </c>
      <c r="G1680" s="52"/>
      <c r="I1680" s="45"/>
    </row>
    <row r="1681" spans="1:9">
      <c r="A1681" s="45" t="s">
        <v>712</v>
      </c>
      <c r="C1681" s="1" t="s">
        <v>341</v>
      </c>
      <c r="D1681" s="44"/>
      <c r="F1681" s="17">
        <v>54.708122179999997</v>
      </c>
      <c r="G1681" s="52"/>
      <c r="I1681" s="45"/>
    </row>
    <row r="1682" spans="1:9">
      <c r="A1682" s="45" t="s">
        <v>1449</v>
      </c>
      <c r="C1682" s="1" t="s">
        <v>341</v>
      </c>
      <c r="D1682" s="44"/>
      <c r="F1682" s="17">
        <v>57.247409789999999</v>
      </c>
      <c r="G1682" s="52"/>
      <c r="I1682" s="45"/>
    </row>
    <row r="1683" spans="1:9">
      <c r="A1683" s="45" t="s">
        <v>1316</v>
      </c>
      <c r="C1683" s="1" t="s">
        <v>341</v>
      </c>
      <c r="D1683" s="44"/>
      <c r="F1683" s="17">
        <v>45.258796509999996</v>
      </c>
      <c r="G1683" s="52"/>
      <c r="I1683" s="45"/>
    </row>
    <row r="1684" spans="1:9">
      <c r="A1684" s="45" t="s">
        <v>2413</v>
      </c>
      <c r="C1684" s="1" t="s">
        <v>17</v>
      </c>
      <c r="D1684" s="44"/>
      <c r="F1684" s="17">
        <v>1.8185675713920002</v>
      </c>
      <c r="G1684" s="52"/>
      <c r="I1684" s="45"/>
    </row>
    <row r="1685" spans="1:9">
      <c r="A1685" s="45" t="s">
        <v>3084</v>
      </c>
      <c r="C1685" s="1" t="s">
        <v>5</v>
      </c>
      <c r="D1685" s="44"/>
      <c r="F1685" s="17">
        <v>0.1072218248244</v>
      </c>
      <c r="G1685" s="52"/>
      <c r="I1685" s="45"/>
    </row>
    <row r="1686" spans="1:9">
      <c r="A1686" s="45" t="s">
        <v>3085</v>
      </c>
      <c r="C1686" s="1" t="s">
        <v>21</v>
      </c>
      <c r="D1686" s="44"/>
      <c r="F1686" s="17">
        <v>1.2138590784949199</v>
      </c>
      <c r="G1686" s="52"/>
      <c r="I1686" s="45"/>
    </row>
    <row r="1687" spans="1:9">
      <c r="A1687" s="45" t="s">
        <v>1446</v>
      </c>
      <c r="C1687" s="1" t="s">
        <v>341</v>
      </c>
      <c r="D1687" s="44"/>
      <c r="F1687" s="17">
        <v>60.512275070000001</v>
      </c>
      <c r="G1687" s="52"/>
      <c r="I1687" s="45"/>
    </row>
    <row r="1688" spans="1:9">
      <c r="A1688" s="45" t="s">
        <v>2414</v>
      </c>
      <c r="C1688" s="1" t="s">
        <v>5</v>
      </c>
      <c r="D1688" s="44"/>
      <c r="F1688" s="17">
        <v>211.51809037999999</v>
      </c>
      <c r="G1688" s="52"/>
      <c r="I1688" s="45"/>
    </row>
    <row r="1689" spans="1:9">
      <c r="A1689" s="45" t="s">
        <v>1637</v>
      </c>
      <c r="C1689" s="1" t="s">
        <v>17</v>
      </c>
      <c r="D1689" s="44"/>
      <c r="F1689" s="17">
        <v>0.28968192452627994</v>
      </c>
      <c r="G1689" s="52"/>
      <c r="I1689" s="45"/>
    </row>
    <row r="1690" spans="1:9">
      <c r="A1690" s="45" t="s">
        <v>3086</v>
      </c>
      <c r="C1690" s="1" t="s">
        <v>17</v>
      </c>
      <c r="D1690" s="44"/>
      <c r="F1690" s="17">
        <v>0.17355165846876</v>
      </c>
      <c r="G1690" s="52"/>
      <c r="I1690" s="45"/>
    </row>
    <row r="1691" spans="1:9">
      <c r="A1691" s="45" t="s">
        <v>1458</v>
      </c>
      <c r="C1691" s="1" t="s">
        <v>341</v>
      </c>
      <c r="D1691" s="44"/>
      <c r="F1691" s="17">
        <v>31.65685744</v>
      </c>
      <c r="G1691" s="52"/>
      <c r="I1691" s="45"/>
    </row>
    <row r="1692" spans="1:9">
      <c r="A1692" s="45" t="s">
        <v>1261</v>
      </c>
      <c r="C1692" s="1" t="s">
        <v>17</v>
      </c>
      <c r="D1692" s="44"/>
      <c r="F1692" s="17">
        <v>110.91267759</v>
      </c>
      <c r="G1692" s="52"/>
      <c r="I1692" s="45"/>
    </row>
    <row r="1693" spans="1:9">
      <c r="A1693" s="45" t="s">
        <v>1584</v>
      </c>
      <c r="C1693" s="1" t="s">
        <v>17</v>
      </c>
      <c r="D1693" s="44"/>
      <c r="F1693" s="17">
        <v>5.8262919917716793</v>
      </c>
      <c r="G1693" s="52"/>
      <c r="I1693" s="45"/>
    </row>
    <row r="1694" spans="1:9">
      <c r="A1694" s="45" t="s">
        <v>445</v>
      </c>
      <c r="C1694" s="1" t="s">
        <v>17</v>
      </c>
      <c r="D1694" s="44"/>
      <c r="F1694" s="17">
        <v>28.562251071954599</v>
      </c>
      <c r="G1694" s="52"/>
      <c r="I1694" s="45"/>
    </row>
    <row r="1695" spans="1:9">
      <c r="A1695" s="45" t="s">
        <v>1587</v>
      </c>
      <c r="C1695" s="1" t="s">
        <v>17</v>
      </c>
      <c r="D1695" s="44"/>
      <c r="F1695" s="17">
        <v>0.83076751497168</v>
      </c>
      <c r="G1695" s="52"/>
      <c r="I1695" s="45"/>
    </row>
    <row r="1696" spans="1:9">
      <c r="A1696" s="45" t="s">
        <v>1591</v>
      </c>
      <c r="C1696" s="1" t="s">
        <v>17</v>
      </c>
      <c r="D1696" s="44"/>
      <c r="F1696" s="17">
        <v>6.4534692891240003E-2</v>
      </c>
      <c r="G1696" s="52"/>
      <c r="I1696" s="45"/>
    </row>
    <row r="1697" spans="1:9">
      <c r="A1697" s="45" t="s">
        <v>1588</v>
      </c>
      <c r="C1697" s="1" t="s">
        <v>17</v>
      </c>
      <c r="D1697" s="44"/>
      <c r="F1697" s="17">
        <v>0.57299083524540007</v>
      </c>
      <c r="G1697" s="52"/>
      <c r="I1697" s="45"/>
    </row>
    <row r="1698" spans="1:9">
      <c r="A1698" s="45" t="s">
        <v>920</v>
      </c>
      <c r="C1698" s="1" t="s">
        <v>17</v>
      </c>
      <c r="D1698" s="44"/>
      <c r="F1698" s="17">
        <v>159.85273315000001</v>
      </c>
      <c r="G1698" s="52"/>
      <c r="I1698" s="45"/>
    </row>
    <row r="1699" spans="1:9">
      <c r="A1699" s="45" t="s">
        <v>1559</v>
      </c>
      <c r="C1699" s="1" t="s">
        <v>17</v>
      </c>
      <c r="D1699" s="44"/>
      <c r="F1699" s="17">
        <v>0.25272333353123999</v>
      </c>
      <c r="G1699" s="52"/>
      <c r="I1699" s="45"/>
    </row>
    <row r="1700" spans="1:9">
      <c r="A1700" s="45" t="s">
        <v>1583</v>
      </c>
      <c r="C1700" s="1" t="s">
        <v>17</v>
      </c>
      <c r="D1700" s="44"/>
      <c r="F1700" s="17">
        <v>0.63469308772583988</v>
      </c>
      <c r="G1700" s="52"/>
      <c r="I1700" s="45"/>
    </row>
    <row r="1701" spans="1:9">
      <c r="A1701" s="45" t="s">
        <v>2246</v>
      </c>
      <c r="C1701" s="1" t="s">
        <v>5</v>
      </c>
      <c r="D1701" s="44"/>
      <c r="F1701" s="17">
        <v>0.64876843951920005</v>
      </c>
      <c r="G1701" s="52"/>
      <c r="I1701" s="45"/>
    </row>
    <row r="1702" spans="1:9">
      <c r="A1702" s="45" t="s">
        <v>3087</v>
      </c>
      <c r="C1702" s="1" t="s">
        <v>17</v>
      </c>
      <c r="D1702" s="44"/>
      <c r="F1702" s="17">
        <v>0.49749248685707997</v>
      </c>
      <c r="G1702" s="52"/>
      <c r="I1702" s="45"/>
    </row>
    <row r="1703" spans="1:9">
      <c r="A1703" s="45" t="s">
        <v>2245</v>
      </c>
      <c r="C1703" s="1" t="s">
        <v>5</v>
      </c>
      <c r="D1703" s="44"/>
      <c r="F1703" s="17">
        <v>0.29528500201199998</v>
      </c>
      <c r="G1703" s="52"/>
      <c r="I1703" s="45"/>
    </row>
    <row r="1704" spans="1:9">
      <c r="A1704" s="45" t="s">
        <v>1585</v>
      </c>
      <c r="C1704" s="1" t="s">
        <v>17</v>
      </c>
      <c r="D1704" s="44"/>
      <c r="F1704" s="17">
        <v>9.2734424639999993E-2</v>
      </c>
      <c r="G1704" s="52"/>
      <c r="I1704" s="45"/>
    </row>
    <row r="1705" spans="1:9">
      <c r="A1705" s="45" t="s">
        <v>2247</v>
      </c>
      <c r="C1705" s="1" t="s">
        <v>5</v>
      </c>
      <c r="D1705" s="44"/>
      <c r="F1705" s="17">
        <v>1.4006483537903998</v>
      </c>
      <c r="G1705" s="52"/>
      <c r="I1705" s="45"/>
    </row>
    <row r="1706" spans="1:9">
      <c r="A1706" s="45" t="s">
        <v>1586</v>
      </c>
      <c r="C1706" s="1" t="s">
        <v>17</v>
      </c>
      <c r="D1706" s="44"/>
      <c r="F1706" s="17">
        <v>0.24550542569124001</v>
      </c>
      <c r="G1706" s="52"/>
      <c r="I1706" s="45"/>
    </row>
    <row r="1707" spans="1:9">
      <c r="A1707" s="45" t="s">
        <v>3088</v>
      </c>
      <c r="C1707" s="1" t="s">
        <v>6</v>
      </c>
      <c r="D1707" s="44"/>
      <c r="F1707" s="17">
        <v>2.8244394318769204</v>
      </c>
      <c r="G1707" s="52"/>
      <c r="I1707" s="45"/>
    </row>
    <row r="1708" spans="1:9">
      <c r="A1708" s="45" t="s">
        <v>3089</v>
      </c>
      <c r="C1708" s="1" t="s">
        <v>5</v>
      </c>
      <c r="D1708" s="44"/>
      <c r="F1708" s="17">
        <v>0.281690294886</v>
      </c>
      <c r="G1708" s="52"/>
      <c r="I1708" s="45"/>
    </row>
    <row r="1709" spans="1:9">
      <c r="A1709" s="45" t="s">
        <v>2248</v>
      </c>
      <c r="C1709" s="1" t="s">
        <v>5</v>
      </c>
      <c r="D1709" s="44"/>
      <c r="F1709" s="17">
        <v>0.36099999935999999</v>
      </c>
      <c r="G1709" s="52"/>
      <c r="I1709" s="45"/>
    </row>
    <row r="1710" spans="1:9">
      <c r="A1710" s="45" t="s">
        <v>3090</v>
      </c>
      <c r="C1710" s="1" t="s">
        <v>81</v>
      </c>
      <c r="D1710" s="44"/>
      <c r="F1710" s="17">
        <v>13.47702479</v>
      </c>
      <c r="G1710" s="52"/>
      <c r="I1710" s="45"/>
    </row>
    <row r="1711" spans="1:9">
      <c r="A1711" s="45" t="s">
        <v>3091</v>
      </c>
      <c r="C1711" s="1" t="s">
        <v>8</v>
      </c>
      <c r="D1711" s="44"/>
      <c r="F1711" s="17">
        <v>3.7036202987440801</v>
      </c>
      <c r="G1711" s="52"/>
      <c r="I1711" s="45"/>
    </row>
    <row r="1712" spans="1:9">
      <c r="A1712" s="45" t="s">
        <v>1197</v>
      </c>
      <c r="C1712" s="1" t="s">
        <v>5</v>
      </c>
      <c r="D1712" s="44"/>
      <c r="F1712" s="17">
        <v>197.69143474000001</v>
      </c>
      <c r="G1712" s="52"/>
      <c r="I1712" s="45"/>
    </row>
    <row r="1713" spans="1:9">
      <c r="A1713" s="45" t="s">
        <v>1590</v>
      </c>
      <c r="C1713" s="1" t="s">
        <v>17</v>
      </c>
      <c r="D1713" s="44"/>
      <c r="F1713" s="17">
        <v>9.8017096319999997E-2</v>
      </c>
      <c r="G1713" s="52"/>
      <c r="I1713" s="45"/>
    </row>
    <row r="1714" spans="1:9">
      <c r="A1714" s="45" t="s">
        <v>2415</v>
      </c>
      <c r="C1714" s="1" t="s">
        <v>5</v>
      </c>
      <c r="D1714" s="44"/>
      <c r="F1714" s="17">
        <v>0.48760419502079999</v>
      </c>
      <c r="G1714" s="52"/>
      <c r="I1714" s="45"/>
    </row>
    <row r="1715" spans="1:9">
      <c r="A1715" s="45" t="s">
        <v>2249</v>
      </c>
      <c r="C1715" s="1" t="s">
        <v>5</v>
      </c>
      <c r="D1715" s="44"/>
      <c r="F1715" s="17">
        <v>8.7631677619200001</v>
      </c>
      <c r="G1715" s="52"/>
      <c r="I1715" s="45"/>
    </row>
    <row r="1716" spans="1:9">
      <c r="A1716" s="45" t="s">
        <v>2250</v>
      </c>
      <c r="C1716" s="1" t="s">
        <v>5</v>
      </c>
      <c r="D1716" s="44"/>
      <c r="F1716" s="17">
        <v>0.45748603620720002</v>
      </c>
      <c r="G1716" s="52"/>
      <c r="I1716" s="45"/>
    </row>
    <row r="1717" spans="1:9">
      <c r="A1717" s="45" t="s">
        <v>1742</v>
      </c>
      <c r="C1717" s="1" t="s">
        <v>1161</v>
      </c>
      <c r="D1717" s="44"/>
      <c r="F1717" s="17">
        <v>13.32988003443096</v>
      </c>
      <c r="G1717" s="52"/>
      <c r="I1717" s="45"/>
    </row>
    <row r="1718" spans="1:9">
      <c r="A1718" s="45" t="s">
        <v>3092</v>
      </c>
      <c r="C1718" s="1" t="s">
        <v>5</v>
      </c>
      <c r="D1718" s="44"/>
      <c r="F1718" s="17">
        <v>2.6913907232784</v>
      </c>
      <c r="G1718" s="52"/>
      <c r="I1718" s="45"/>
    </row>
    <row r="1719" spans="1:9">
      <c r="A1719" s="45" t="s">
        <v>3093</v>
      </c>
      <c r="C1719" s="1" t="s">
        <v>81</v>
      </c>
      <c r="D1719" s="44"/>
      <c r="F1719" s="17">
        <v>0.82469862000000005</v>
      </c>
      <c r="G1719" s="52"/>
      <c r="I1719" s="45"/>
    </row>
    <row r="1720" spans="1:9">
      <c r="A1720" s="45" t="s">
        <v>3094</v>
      </c>
      <c r="C1720" s="1" t="s">
        <v>14</v>
      </c>
      <c r="D1720" s="44"/>
      <c r="F1720" s="17">
        <v>8.8088822308515606</v>
      </c>
      <c r="G1720" s="52"/>
      <c r="I1720" s="45"/>
    </row>
    <row r="1721" spans="1:9">
      <c r="A1721" s="45" t="s">
        <v>3095</v>
      </c>
      <c r="C1721" s="1" t="s">
        <v>17</v>
      </c>
      <c r="D1721" s="44"/>
      <c r="F1721" s="17">
        <v>0.46313298994247998</v>
      </c>
      <c r="G1721" s="52"/>
      <c r="I1721" s="45"/>
    </row>
    <row r="1722" spans="1:9">
      <c r="A1722" s="45" t="s">
        <v>602</v>
      </c>
      <c r="C1722" s="1" t="s">
        <v>17</v>
      </c>
      <c r="D1722" s="44"/>
      <c r="F1722" s="17">
        <v>200.00754078545168</v>
      </c>
      <c r="G1722" s="52"/>
      <c r="I1722" s="45"/>
    </row>
    <row r="1723" spans="1:9">
      <c r="A1723" s="45" t="s">
        <v>3096</v>
      </c>
      <c r="C1723" s="1" t="s">
        <v>5</v>
      </c>
      <c r="D1723" s="44"/>
      <c r="F1723" s="17">
        <v>0.7026676432775999</v>
      </c>
      <c r="G1723" s="52"/>
      <c r="I1723" s="45"/>
    </row>
    <row r="1724" spans="1:9">
      <c r="A1724" s="45" t="s">
        <v>3097</v>
      </c>
      <c r="C1724" s="1" t="s">
        <v>5</v>
      </c>
      <c r="D1724" s="44"/>
      <c r="F1724" s="17">
        <v>147.93234838999999</v>
      </c>
      <c r="G1724" s="52"/>
      <c r="I1724" s="45"/>
    </row>
    <row r="1725" spans="1:9">
      <c r="A1725" s="45" t="s">
        <v>3098</v>
      </c>
      <c r="C1725" s="1" t="s">
        <v>5</v>
      </c>
      <c r="D1725" s="44"/>
      <c r="F1725" s="17">
        <v>7.5658695780095995</v>
      </c>
      <c r="G1725" s="52"/>
      <c r="I1725" s="45"/>
    </row>
    <row r="1726" spans="1:9">
      <c r="A1726" s="45" t="s">
        <v>3099</v>
      </c>
      <c r="C1726" s="1" t="s">
        <v>5</v>
      </c>
      <c r="D1726" s="44"/>
      <c r="F1726" s="17">
        <v>0.30481381719360001</v>
      </c>
      <c r="G1726" s="52"/>
      <c r="I1726" s="45"/>
    </row>
    <row r="1727" spans="1:9">
      <c r="A1727" s="45" t="s">
        <v>3100</v>
      </c>
      <c r="C1727" s="1" t="s">
        <v>5</v>
      </c>
      <c r="D1727" s="44"/>
      <c r="F1727" s="17">
        <v>0.53936130156480011</v>
      </c>
      <c r="G1727" s="52"/>
      <c r="I1727" s="45"/>
    </row>
    <row r="1728" spans="1:9">
      <c r="A1728" s="45" t="s">
        <v>3101</v>
      </c>
      <c r="C1728" s="1" t="s">
        <v>17</v>
      </c>
      <c r="D1728" s="44"/>
      <c r="F1728" s="17">
        <v>3.4414212121146002</v>
      </c>
      <c r="G1728" s="52"/>
      <c r="I1728" s="45"/>
    </row>
    <row r="1729" spans="1:9">
      <c r="A1729" s="45" t="s">
        <v>3102</v>
      </c>
      <c r="C1729" s="1" t="s">
        <v>21</v>
      </c>
      <c r="D1729" s="44"/>
      <c r="F1729" s="17">
        <v>68.943793510000006</v>
      </c>
      <c r="G1729" s="52"/>
      <c r="I1729" s="45"/>
    </row>
    <row r="1730" spans="1:9">
      <c r="A1730" s="45" t="s">
        <v>2251</v>
      </c>
      <c r="C1730" s="1" t="s">
        <v>5</v>
      </c>
      <c r="D1730" s="44"/>
      <c r="F1730" s="17">
        <v>1.127063233296</v>
      </c>
      <c r="G1730" s="52"/>
      <c r="I1730" s="45"/>
    </row>
    <row r="1731" spans="1:9">
      <c r="A1731" s="45" t="s">
        <v>2252</v>
      </c>
      <c r="C1731" s="1" t="s">
        <v>5</v>
      </c>
      <c r="D1731" s="44"/>
      <c r="F1731" s="17">
        <v>0.5096602645992</v>
      </c>
      <c r="G1731" s="52"/>
      <c r="I1731" s="45"/>
    </row>
    <row r="1732" spans="1:9">
      <c r="A1732" s="45" t="s">
        <v>3103</v>
      </c>
      <c r="C1732" s="1" t="s">
        <v>21</v>
      </c>
      <c r="D1732" s="44"/>
      <c r="F1732" s="17">
        <v>46.161842380000003</v>
      </c>
      <c r="G1732" s="52"/>
      <c r="I1732" s="45"/>
    </row>
    <row r="1733" spans="1:9">
      <c r="A1733" s="45" t="s">
        <v>3104</v>
      </c>
      <c r="C1733" s="1" t="s">
        <v>12</v>
      </c>
      <c r="D1733" s="44"/>
      <c r="F1733" s="17">
        <v>188.84461584747399</v>
      </c>
      <c r="G1733" s="52"/>
      <c r="I1733" s="45"/>
    </row>
    <row r="1734" spans="1:9">
      <c r="A1734" s="45" t="s">
        <v>3105</v>
      </c>
      <c r="C1734" s="1" t="s">
        <v>5</v>
      </c>
      <c r="D1734" s="44"/>
      <c r="F1734" s="17">
        <v>194.47428769000001</v>
      </c>
      <c r="G1734" s="52"/>
      <c r="I1734" s="45"/>
    </row>
    <row r="1735" spans="1:9">
      <c r="A1735" s="45" t="s">
        <v>2253</v>
      </c>
      <c r="C1735" s="1" t="s">
        <v>5</v>
      </c>
      <c r="D1735" s="44"/>
      <c r="F1735" s="17">
        <v>21.811669388308797</v>
      </c>
      <c r="G1735" s="52"/>
      <c r="I1735" s="45"/>
    </row>
    <row r="1736" spans="1:9">
      <c r="A1736" s="45" t="s">
        <v>1606</v>
      </c>
      <c r="C1736" s="1" t="s">
        <v>17</v>
      </c>
      <c r="D1736" s="44"/>
      <c r="F1736" s="17">
        <v>0.68779539915372001</v>
      </c>
      <c r="G1736" s="52"/>
      <c r="I1736" s="45"/>
    </row>
    <row r="1737" spans="1:9">
      <c r="A1737" s="45" t="s">
        <v>3106</v>
      </c>
      <c r="C1737" s="1" t="s">
        <v>17</v>
      </c>
      <c r="D1737" s="44"/>
      <c r="F1737" s="17">
        <v>261.72715676131673</v>
      </c>
      <c r="G1737" s="52"/>
      <c r="I1737" s="45"/>
    </row>
    <row r="1738" spans="1:9">
      <c r="A1738" s="45" t="s">
        <v>3107</v>
      </c>
      <c r="C1738" s="1" t="s">
        <v>21</v>
      </c>
      <c r="D1738" s="44"/>
      <c r="F1738" s="17">
        <v>1.6126999665519599</v>
      </c>
      <c r="G1738" s="52"/>
      <c r="I1738" s="45"/>
    </row>
    <row r="1739" spans="1:9">
      <c r="A1739" s="45" t="s">
        <v>3108</v>
      </c>
      <c r="C1739" s="1" t="s">
        <v>9</v>
      </c>
      <c r="D1739" s="44"/>
      <c r="F1739" s="17">
        <v>0.45228684773844002</v>
      </c>
      <c r="G1739" s="52"/>
      <c r="I1739" s="45"/>
    </row>
    <row r="1740" spans="1:9">
      <c r="A1740" s="45" t="s">
        <v>448</v>
      </c>
      <c r="C1740" s="1" t="s">
        <v>17</v>
      </c>
      <c r="D1740" s="44"/>
      <c r="F1740" s="17">
        <v>111.87106282314247</v>
      </c>
      <c r="G1740" s="52"/>
      <c r="I1740" s="45"/>
    </row>
    <row r="1741" spans="1:9">
      <c r="A1741" s="45" t="s">
        <v>2254</v>
      </c>
      <c r="C1741" s="1" t="s">
        <v>5</v>
      </c>
      <c r="D1741" s="44"/>
      <c r="F1741" s="17">
        <v>9.2685276179495997</v>
      </c>
      <c r="G1741" s="52"/>
      <c r="I1741" s="45"/>
    </row>
    <row r="1742" spans="1:9">
      <c r="A1742" s="45" t="s">
        <v>923</v>
      </c>
      <c r="C1742" s="1" t="s">
        <v>17</v>
      </c>
      <c r="D1742" s="44"/>
      <c r="F1742" s="17">
        <v>265.56559632</v>
      </c>
      <c r="G1742" s="52"/>
      <c r="I1742" s="45"/>
    </row>
    <row r="1743" spans="1:9">
      <c r="A1743" s="45" t="s">
        <v>3109</v>
      </c>
      <c r="C1743" s="1" t="s">
        <v>22</v>
      </c>
      <c r="D1743" s="44"/>
      <c r="F1743" s="17">
        <v>0.12454301223936</v>
      </c>
      <c r="G1743" s="52"/>
      <c r="I1743" s="45"/>
    </row>
    <row r="1744" spans="1:9">
      <c r="A1744" s="45" t="s">
        <v>2255</v>
      </c>
      <c r="C1744" s="1" t="s">
        <v>5</v>
      </c>
      <c r="D1744" s="44"/>
      <c r="F1744" s="17">
        <v>1.3186265073696</v>
      </c>
      <c r="G1744" s="52"/>
      <c r="I1744" s="45"/>
    </row>
    <row r="1745" spans="1:9">
      <c r="A1745" s="45" t="s">
        <v>1608</v>
      </c>
      <c r="C1745" s="1" t="s">
        <v>17</v>
      </c>
      <c r="D1745" s="44"/>
      <c r="F1745" s="17">
        <v>21.427369688233082</v>
      </c>
      <c r="G1745" s="52"/>
      <c r="I1745" s="45"/>
    </row>
    <row r="1746" spans="1:9">
      <c r="A1746" s="45" t="s">
        <v>1607</v>
      </c>
      <c r="C1746" s="1" t="s">
        <v>17</v>
      </c>
      <c r="D1746" s="44"/>
      <c r="F1746" s="17">
        <v>18.528055603199999</v>
      </c>
      <c r="G1746" s="52"/>
      <c r="I1746" s="45"/>
    </row>
    <row r="1747" spans="1:9">
      <c r="A1747" s="45" t="s">
        <v>2416</v>
      </c>
      <c r="C1747" s="1" t="s">
        <v>5</v>
      </c>
      <c r="D1747" s="44"/>
      <c r="F1747" s="17">
        <v>190.29001289999999</v>
      </c>
      <c r="G1747" s="52"/>
      <c r="I1747" s="45"/>
    </row>
    <row r="1748" spans="1:9">
      <c r="A1748" s="45" t="s">
        <v>2256</v>
      </c>
      <c r="C1748" s="1" t="s">
        <v>5</v>
      </c>
      <c r="D1748" s="44"/>
      <c r="F1748" s="17">
        <v>0.66271613110560001</v>
      </c>
      <c r="G1748" s="52"/>
      <c r="I1748" s="45"/>
    </row>
    <row r="1749" spans="1:9">
      <c r="A1749" s="45" t="s">
        <v>2257</v>
      </c>
      <c r="C1749" s="1" t="s">
        <v>5</v>
      </c>
      <c r="D1749" s="44"/>
      <c r="F1749" s="17">
        <v>1.3589568289439999</v>
      </c>
      <c r="G1749" s="52"/>
      <c r="I1749" s="45"/>
    </row>
    <row r="1750" spans="1:9">
      <c r="A1750" s="45" t="s">
        <v>3110</v>
      </c>
      <c r="C1750" s="1" t="s">
        <v>5</v>
      </c>
      <c r="D1750" s="44"/>
      <c r="F1750" s="17">
        <v>3.9782066555088003</v>
      </c>
      <c r="G1750" s="52"/>
      <c r="I1750" s="45"/>
    </row>
    <row r="1751" spans="1:9">
      <c r="A1751" s="45" t="s">
        <v>2258</v>
      </c>
      <c r="C1751" s="1" t="s">
        <v>5</v>
      </c>
      <c r="D1751" s="44"/>
      <c r="F1751" s="17">
        <v>5.7746952090828003</v>
      </c>
      <c r="G1751" s="52"/>
      <c r="I1751" s="45"/>
    </row>
    <row r="1752" spans="1:9">
      <c r="A1752" s="45" t="s">
        <v>2259</v>
      </c>
      <c r="C1752" s="1" t="s">
        <v>5</v>
      </c>
      <c r="D1752" s="44"/>
      <c r="F1752" s="17">
        <v>1.8794673611999999</v>
      </c>
      <c r="G1752" s="52"/>
      <c r="I1752" s="45"/>
    </row>
    <row r="1753" spans="1:9">
      <c r="A1753" s="45" t="s">
        <v>3111</v>
      </c>
      <c r="C1753" s="1" t="s">
        <v>20</v>
      </c>
      <c r="D1753" s="44"/>
      <c r="F1753" s="17">
        <v>1.00865488045608</v>
      </c>
      <c r="G1753" s="52"/>
      <c r="I1753" s="45"/>
    </row>
    <row r="1754" spans="1:9">
      <c r="A1754" s="45" t="s">
        <v>2095</v>
      </c>
      <c r="C1754" s="1" t="s">
        <v>5</v>
      </c>
      <c r="D1754" s="44"/>
      <c r="F1754" s="17">
        <v>0.91550661602399996</v>
      </c>
      <c r="G1754" s="52"/>
      <c r="I1754" s="45"/>
    </row>
    <row r="1755" spans="1:9">
      <c r="A1755" s="45" t="s">
        <v>3112</v>
      </c>
      <c r="C1755" s="1" t="s">
        <v>21</v>
      </c>
      <c r="D1755" s="44"/>
      <c r="F1755" s="17">
        <v>4.62512957275512</v>
      </c>
      <c r="G1755" s="52"/>
      <c r="I1755" s="45"/>
    </row>
    <row r="1756" spans="1:9">
      <c r="A1756" s="45" t="s">
        <v>2260</v>
      </c>
      <c r="C1756" s="1" t="s">
        <v>5</v>
      </c>
      <c r="D1756" s="44"/>
      <c r="F1756" s="17">
        <v>0.13134160147680002</v>
      </c>
      <c r="G1756" s="52"/>
      <c r="I1756" s="45"/>
    </row>
    <row r="1757" spans="1:9">
      <c r="A1757" s="45" t="s">
        <v>3113</v>
      </c>
      <c r="C1757" s="1" t="s">
        <v>5</v>
      </c>
      <c r="D1757" s="44"/>
      <c r="F1757" s="17">
        <v>8.926663181436</v>
      </c>
      <c r="G1757" s="52"/>
      <c r="I1757" s="45"/>
    </row>
    <row r="1758" spans="1:9">
      <c r="A1758" s="45" t="s">
        <v>3114</v>
      </c>
      <c r="C1758" s="1" t="s">
        <v>21</v>
      </c>
      <c r="D1758" s="44"/>
      <c r="F1758" s="17">
        <v>2.5557688959145199</v>
      </c>
      <c r="G1758" s="52"/>
      <c r="I1758" s="45"/>
    </row>
    <row r="1759" spans="1:9">
      <c r="A1759" s="45" t="s">
        <v>2417</v>
      </c>
      <c r="C1759" s="1" t="s">
        <v>5</v>
      </c>
      <c r="D1759" s="44"/>
      <c r="F1759" s="17">
        <v>0.78263728943399991</v>
      </c>
      <c r="G1759" s="52"/>
      <c r="I1759" s="45"/>
    </row>
    <row r="1760" spans="1:9">
      <c r="A1760" s="45" t="s">
        <v>2262</v>
      </c>
      <c r="C1760" s="1" t="s">
        <v>5</v>
      </c>
      <c r="D1760" s="44"/>
      <c r="F1760" s="17">
        <v>0.87435499591440013</v>
      </c>
      <c r="G1760" s="52"/>
      <c r="I1760" s="45"/>
    </row>
    <row r="1761" spans="1:9">
      <c r="A1761" s="45" t="s">
        <v>1594</v>
      </c>
      <c r="C1761" s="1" t="s">
        <v>17</v>
      </c>
      <c r="D1761" s="44"/>
      <c r="F1761" s="17">
        <v>2.0930323417146002</v>
      </c>
      <c r="G1761" s="52"/>
      <c r="I1761" s="45"/>
    </row>
    <row r="1762" spans="1:9">
      <c r="A1762" s="45" t="s">
        <v>1592</v>
      </c>
      <c r="C1762" s="1" t="s">
        <v>17</v>
      </c>
      <c r="D1762" s="44"/>
      <c r="F1762" s="17">
        <v>0.49264031369124001</v>
      </c>
      <c r="G1762" s="52"/>
      <c r="I1762" s="45"/>
    </row>
    <row r="1763" spans="1:9">
      <c r="A1763" s="45" t="s">
        <v>1489</v>
      </c>
      <c r="C1763" s="1" t="s">
        <v>5</v>
      </c>
      <c r="D1763" s="44"/>
      <c r="F1763" s="17">
        <v>0.39519202642919998</v>
      </c>
      <c r="G1763" s="52"/>
      <c r="I1763" s="45"/>
    </row>
    <row r="1764" spans="1:9">
      <c r="A1764" s="45" t="s">
        <v>1262</v>
      </c>
      <c r="C1764" s="1" t="s">
        <v>5</v>
      </c>
      <c r="D1764" s="44"/>
      <c r="F1764" s="17">
        <v>206.534532662798</v>
      </c>
      <c r="G1764" s="52"/>
      <c r="I1764" s="45"/>
    </row>
    <row r="1765" spans="1:9">
      <c r="A1765" s="45" t="s">
        <v>3115</v>
      </c>
      <c r="C1765" s="1" t="s">
        <v>5</v>
      </c>
      <c r="D1765" s="44"/>
      <c r="F1765" s="17">
        <v>0.85435812221759999</v>
      </c>
      <c r="G1765" s="52"/>
      <c r="I1765" s="45"/>
    </row>
    <row r="1766" spans="1:9">
      <c r="A1766" s="45" t="s">
        <v>3116</v>
      </c>
      <c r="C1766" s="1" t="s">
        <v>5</v>
      </c>
      <c r="D1766" s="44"/>
      <c r="F1766" s="17">
        <v>18.982866175416</v>
      </c>
      <c r="G1766" s="52"/>
      <c r="I1766" s="45"/>
    </row>
    <row r="1767" spans="1:9">
      <c r="A1767" s="45" t="s">
        <v>2093</v>
      </c>
      <c r="C1767" s="1" t="s">
        <v>5</v>
      </c>
      <c r="D1767" s="44"/>
      <c r="F1767" s="17">
        <v>0.37324553306039998</v>
      </c>
      <c r="G1767" s="52"/>
      <c r="I1767" s="45"/>
    </row>
    <row r="1768" spans="1:9">
      <c r="A1768" s="45" t="s">
        <v>2263</v>
      </c>
      <c r="C1768" s="1" t="s">
        <v>5</v>
      </c>
      <c r="D1768" s="44"/>
      <c r="F1768" s="17">
        <v>12.470547073842001</v>
      </c>
      <c r="G1768" s="52"/>
      <c r="I1768" s="45"/>
    </row>
    <row r="1769" spans="1:9">
      <c r="A1769" s="45" t="s">
        <v>2264</v>
      </c>
      <c r="C1769" s="1" t="s">
        <v>5</v>
      </c>
      <c r="D1769" s="44"/>
      <c r="F1769" s="17">
        <v>0.58204934227439997</v>
      </c>
      <c r="G1769" s="52"/>
      <c r="I1769" s="45"/>
    </row>
    <row r="1770" spans="1:9">
      <c r="A1770" s="45" t="s">
        <v>1263</v>
      </c>
      <c r="C1770" s="1" t="s">
        <v>18</v>
      </c>
      <c r="D1770" s="44"/>
      <c r="F1770" s="17">
        <v>152.81976046</v>
      </c>
      <c r="G1770" s="52"/>
      <c r="I1770" s="45"/>
    </row>
    <row r="1771" spans="1:9">
      <c r="A1771" s="45" t="s">
        <v>3117</v>
      </c>
      <c r="C1771" s="1" t="s">
        <v>5</v>
      </c>
      <c r="D1771" s="44"/>
      <c r="F1771" s="17">
        <v>0.39460851349920001</v>
      </c>
      <c r="G1771" s="52"/>
      <c r="I1771" s="45"/>
    </row>
    <row r="1772" spans="1:9">
      <c r="A1772" s="45" t="s">
        <v>3118</v>
      </c>
      <c r="C1772" s="1" t="s">
        <v>20</v>
      </c>
      <c r="D1772" s="44"/>
      <c r="F1772" s="17">
        <v>3.8988912368577604</v>
      </c>
      <c r="G1772" s="52"/>
      <c r="I1772" s="45"/>
    </row>
    <row r="1773" spans="1:9">
      <c r="A1773" s="45" t="s">
        <v>3119</v>
      </c>
      <c r="C1773" s="1" t="s">
        <v>14</v>
      </c>
      <c r="D1773" s="44"/>
      <c r="F1773" s="17">
        <v>9.6261137561160004E-2</v>
      </c>
      <c r="G1773" s="52"/>
      <c r="I1773" s="45"/>
    </row>
    <row r="1774" spans="1:9">
      <c r="A1774" s="45" t="s">
        <v>2265</v>
      </c>
      <c r="C1774" s="1" t="s">
        <v>5</v>
      </c>
      <c r="D1774" s="44"/>
      <c r="F1774" s="17">
        <v>2.2533406038000003</v>
      </c>
      <c r="G1774" s="52"/>
      <c r="I1774" s="45"/>
    </row>
    <row r="1775" spans="1:9">
      <c r="A1775" s="45" t="s">
        <v>2266</v>
      </c>
      <c r="C1775" s="1" t="s">
        <v>5</v>
      </c>
      <c r="D1775" s="44"/>
      <c r="F1775" s="17">
        <v>0.88401326270400005</v>
      </c>
      <c r="G1775" s="52"/>
      <c r="I1775" s="45"/>
    </row>
    <row r="1776" spans="1:9">
      <c r="A1776" s="45" t="s">
        <v>2267</v>
      </c>
      <c r="C1776" s="1" t="s">
        <v>5</v>
      </c>
      <c r="D1776" s="44"/>
      <c r="F1776" s="17">
        <v>0.61310733283800001</v>
      </c>
      <c r="G1776" s="52"/>
      <c r="I1776" s="45"/>
    </row>
    <row r="1777" spans="1:9">
      <c r="A1777" s="45" t="s">
        <v>2268</v>
      </c>
      <c r="C1777" s="1" t="s">
        <v>5</v>
      </c>
      <c r="D1777" s="44"/>
      <c r="F1777" s="17">
        <v>0.37173454512479998</v>
      </c>
      <c r="G1777" s="52"/>
      <c r="I1777" s="45"/>
    </row>
    <row r="1778" spans="1:9">
      <c r="A1778" s="45" t="s">
        <v>929</v>
      </c>
      <c r="C1778" s="1" t="s">
        <v>17</v>
      </c>
      <c r="D1778" s="44"/>
      <c r="F1778" s="17">
        <v>5.7502665791999998</v>
      </c>
      <c r="G1778" s="52"/>
      <c r="I1778" s="45"/>
    </row>
    <row r="1779" spans="1:9">
      <c r="A1779" s="45" t="s">
        <v>1198</v>
      </c>
      <c r="C1779" s="1" t="s">
        <v>17</v>
      </c>
      <c r="D1779" s="44"/>
      <c r="F1779" s="17">
        <v>85.583344769999997</v>
      </c>
      <c r="G1779" s="52"/>
      <c r="I1779" s="45"/>
    </row>
    <row r="1780" spans="1:9">
      <c r="A1780" s="45" t="s">
        <v>3120</v>
      </c>
      <c r="C1780" s="1" t="s">
        <v>17</v>
      </c>
      <c r="D1780" s="44"/>
      <c r="F1780" s="17">
        <v>0.68082493348583994</v>
      </c>
      <c r="G1780" s="52"/>
      <c r="I1780" s="45"/>
    </row>
    <row r="1781" spans="1:9">
      <c r="A1781" s="45" t="s">
        <v>1597</v>
      </c>
      <c r="C1781" s="1" t="s">
        <v>17</v>
      </c>
      <c r="D1781" s="44"/>
      <c r="F1781" s="17">
        <v>0.53982225389664007</v>
      </c>
      <c r="G1781" s="52"/>
      <c r="I1781" s="45"/>
    </row>
    <row r="1782" spans="1:9">
      <c r="A1782" s="45" t="s">
        <v>1417</v>
      </c>
      <c r="C1782" s="1" t="s">
        <v>17</v>
      </c>
      <c r="D1782" s="44"/>
      <c r="F1782" s="17">
        <v>219.80443718999999</v>
      </c>
      <c r="G1782" s="52"/>
      <c r="I1782" s="45"/>
    </row>
    <row r="1783" spans="1:9">
      <c r="A1783" s="45" t="s">
        <v>450</v>
      </c>
      <c r="C1783" s="1" t="s">
        <v>17</v>
      </c>
      <c r="D1783" s="44"/>
      <c r="F1783" s="17">
        <v>249.69878339803461</v>
      </c>
      <c r="G1783" s="52"/>
      <c r="I1783" s="45"/>
    </row>
    <row r="1784" spans="1:9">
      <c r="A1784" s="45" t="s">
        <v>1596</v>
      </c>
      <c r="C1784" s="1" t="s">
        <v>17</v>
      </c>
      <c r="D1784" s="44"/>
      <c r="F1784" s="17">
        <v>11.446636229851681</v>
      </c>
      <c r="G1784" s="52"/>
      <c r="I1784" s="45"/>
    </row>
    <row r="1785" spans="1:9">
      <c r="A1785" s="45" t="s">
        <v>1595</v>
      </c>
      <c r="C1785" s="1" t="s">
        <v>17</v>
      </c>
      <c r="D1785" s="44"/>
      <c r="F1785" s="17">
        <v>11.80983700461708</v>
      </c>
      <c r="G1785" s="52"/>
      <c r="I1785" s="45"/>
    </row>
    <row r="1786" spans="1:9">
      <c r="A1786" s="45" t="s">
        <v>70</v>
      </c>
      <c r="C1786" s="1" t="s">
        <v>17</v>
      </c>
      <c r="D1786" s="44"/>
      <c r="F1786" s="17">
        <v>25.32798461901708</v>
      </c>
      <c r="G1786" s="52"/>
      <c r="I1786" s="45"/>
    </row>
    <row r="1787" spans="1:9">
      <c r="A1787" s="45" t="s">
        <v>1276</v>
      </c>
      <c r="C1787" s="1" t="s">
        <v>17</v>
      </c>
      <c r="D1787" s="44"/>
      <c r="F1787" s="17">
        <v>309.49763527268584</v>
      </c>
      <c r="G1787" s="52"/>
      <c r="I1787" s="45"/>
    </row>
    <row r="1788" spans="1:9">
      <c r="A1788" s="45" t="s">
        <v>1317</v>
      </c>
      <c r="C1788" s="1" t="s">
        <v>17</v>
      </c>
      <c r="D1788" s="44"/>
      <c r="F1788" s="17">
        <v>159.62248990000001</v>
      </c>
      <c r="G1788" s="52"/>
      <c r="I1788" s="45"/>
    </row>
    <row r="1789" spans="1:9">
      <c r="A1789" s="45" t="s">
        <v>2418</v>
      </c>
      <c r="C1789" s="1" t="s">
        <v>17</v>
      </c>
      <c r="D1789" s="44"/>
      <c r="F1789" s="17">
        <v>0.21038149087956001</v>
      </c>
      <c r="G1789" s="52"/>
      <c r="I1789" s="45"/>
    </row>
    <row r="1790" spans="1:9">
      <c r="A1790" s="45" t="s">
        <v>1318</v>
      </c>
      <c r="C1790" s="1" t="s">
        <v>5</v>
      </c>
      <c r="D1790" s="44"/>
      <c r="F1790" s="17">
        <v>177.96045988</v>
      </c>
      <c r="G1790" s="52"/>
      <c r="I1790" s="45"/>
    </row>
    <row r="1791" spans="1:9">
      <c r="A1791" s="45" t="s">
        <v>3121</v>
      </c>
      <c r="C1791" s="1" t="s">
        <v>5</v>
      </c>
      <c r="D1791" s="44"/>
      <c r="F1791" s="17">
        <v>0.72869486976000009</v>
      </c>
      <c r="G1791" s="52"/>
      <c r="I1791" s="45"/>
    </row>
    <row r="1792" spans="1:9">
      <c r="A1792" s="45" t="s">
        <v>932</v>
      </c>
      <c r="C1792" s="1" t="s">
        <v>18</v>
      </c>
      <c r="D1792" s="44"/>
      <c r="F1792" s="17">
        <v>2.0774519646051601</v>
      </c>
      <c r="G1792" s="52"/>
      <c r="I1792" s="45"/>
    </row>
    <row r="1793" spans="1:9">
      <c r="A1793" s="45" t="s">
        <v>933</v>
      </c>
      <c r="C1793" s="1" t="s">
        <v>17</v>
      </c>
      <c r="D1793" s="44"/>
      <c r="F1793" s="17">
        <v>0.22963327250291998</v>
      </c>
      <c r="G1793" s="52"/>
      <c r="I1793" s="45"/>
    </row>
    <row r="1794" spans="1:9">
      <c r="A1794" s="45" t="s">
        <v>3122</v>
      </c>
      <c r="C1794" s="1" t="s">
        <v>5</v>
      </c>
      <c r="D1794" s="44"/>
      <c r="F1794" s="17">
        <v>0.109650088548</v>
      </c>
      <c r="G1794" s="52"/>
      <c r="I1794" s="45"/>
    </row>
    <row r="1795" spans="1:9">
      <c r="A1795" s="45" t="s">
        <v>2269</v>
      </c>
      <c r="C1795" s="1" t="s">
        <v>5</v>
      </c>
      <c r="D1795" s="44"/>
      <c r="F1795" s="17">
        <v>0.12826431446400002</v>
      </c>
      <c r="G1795" s="52"/>
      <c r="I1795" s="45"/>
    </row>
    <row r="1796" spans="1:9">
      <c r="A1796" s="45" t="s">
        <v>1277</v>
      </c>
      <c r="C1796" s="1" t="s">
        <v>17</v>
      </c>
      <c r="D1796" s="44"/>
      <c r="F1796" s="17">
        <v>171.89195821000001</v>
      </c>
      <c r="G1796" s="52"/>
      <c r="I1796" s="45"/>
    </row>
    <row r="1797" spans="1:9">
      <c r="A1797" s="45" t="s">
        <v>2270</v>
      </c>
      <c r="C1797" s="1" t="s">
        <v>5</v>
      </c>
      <c r="D1797" s="44"/>
      <c r="F1797" s="17">
        <v>9.3657846110400005</v>
      </c>
      <c r="G1797" s="52"/>
      <c r="I1797" s="45"/>
    </row>
    <row r="1798" spans="1:9">
      <c r="A1798" s="45" t="s">
        <v>2271</v>
      </c>
      <c r="C1798" s="1" t="s">
        <v>5</v>
      </c>
      <c r="D1798" s="44"/>
      <c r="F1798" s="17">
        <v>0.64747457723519997</v>
      </c>
      <c r="G1798" s="52"/>
      <c r="I1798" s="45"/>
    </row>
    <row r="1799" spans="1:9">
      <c r="A1799" s="45" t="s">
        <v>1598</v>
      </c>
      <c r="C1799" s="1" t="s">
        <v>17</v>
      </c>
      <c r="D1799" s="44"/>
      <c r="F1799" s="17">
        <v>0.27397472406876</v>
      </c>
      <c r="G1799" s="52"/>
      <c r="I1799" s="45"/>
    </row>
    <row r="1800" spans="1:9">
      <c r="A1800" s="45" t="s">
        <v>2419</v>
      </c>
      <c r="C1800" s="1" t="s">
        <v>17</v>
      </c>
      <c r="D1800" s="44"/>
      <c r="F1800" s="17">
        <v>0.59577914326788006</v>
      </c>
      <c r="G1800" s="52"/>
      <c r="I1800" s="45"/>
    </row>
    <row r="1801" spans="1:9">
      <c r="A1801" s="45" t="s">
        <v>1319</v>
      </c>
      <c r="C1801" s="1" t="s">
        <v>17</v>
      </c>
      <c r="D1801" s="44"/>
      <c r="F1801" s="17">
        <v>259.81899035999999</v>
      </c>
      <c r="G1801" s="52"/>
      <c r="I1801" s="45"/>
    </row>
    <row r="1802" spans="1:9">
      <c r="A1802" s="45" t="s">
        <v>3123</v>
      </c>
      <c r="C1802" s="1" t="s">
        <v>14</v>
      </c>
      <c r="D1802" s="44"/>
      <c r="F1802" s="17">
        <v>23.44668290891784</v>
      </c>
      <c r="G1802" s="52"/>
      <c r="I1802" s="45"/>
    </row>
    <row r="1803" spans="1:9">
      <c r="A1803" s="45" t="s">
        <v>3124</v>
      </c>
      <c r="C1803" s="1" t="s">
        <v>17</v>
      </c>
      <c r="D1803" s="44"/>
      <c r="F1803" s="17">
        <v>0.48775193330291999</v>
      </c>
      <c r="G1803" s="52"/>
      <c r="I1803" s="45"/>
    </row>
    <row r="1804" spans="1:9">
      <c r="A1804" s="45" t="s">
        <v>3125</v>
      </c>
      <c r="C1804" s="1" t="s">
        <v>14</v>
      </c>
      <c r="D1804" s="44"/>
      <c r="F1804" s="17">
        <v>220.04064825160609</v>
      </c>
      <c r="G1804" s="52"/>
      <c r="I1804" s="45"/>
    </row>
    <row r="1805" spans="1:9">
      <c r="A1805" s="45" t="s">
        <v>3126</v>
      </c>
      <c r="C1805" s="1" t="s">
        <v>6</v>
      </c>
      <c r="D1805" s="44"/>
      <c r="F1805" s="17">
        <v>185.95188151036447</v>
      </c>
      <c r="G1805" s="52"/>
      <c r="I1805" s="45"/>
    </row>
    <row r="1806" spans="1:9">
      <c r="A1806" s="45" t="s">
        <v>2272</v>
      </c>
      <c r="C1806" s="1" t="s">
        <v>5</v>
      </c>
      <c r="D1806" s="44"/>
      <c r="F1806" s="17">
        <v>6.3836706819600006E-2</v>
      </c>
      <c r="G1806" s="52"/>
      <c r="I1806" s="45"/>
    </row>
    <row r="1807" spans="1:9">
      <c r="A1807" s="45" t="s">
        <v>2273</v>
      </c>
      <c r="C1807" s="1" t="s">
        <v>5</v>
      </c>
      <c r="D1807" s="44"/>
      <c r="F1807" s="17">
        <v>0.27752790265199995</v>
      </c>
      <c r="G1807" s="52"/>
      <c r="I1807" s="45"/>
    </row>
    <row r="1808" spans="1:9">
      <c r="A1808" s="45" t="s">
        <v>1199</v>
      </c>
      <c r="C1808" s="1" t="s">
        <v>5</v>
      </c>
      <c r="D1808" s="44"/>
      <c r="F1808" s="17">
        <v>192.86847972000001</v>
      </c>
      <c r="G1808" s="52"/>
      <c r="I1808" s="45"/>
    </row>
    <row r="1809" spans="1:9">
      <c r="A1809" s="45" t="s">
        <v>2275</v>
      </c>
      <c r="C1809" s="1" t="s">
        <v>5</v>
      </c>
      <c r="D1809" s="44"/>
      <c r="F1809" s="17">
        <v>0.71634335572800001</v>
      </c>
      <c r="G1809" s="52"/>
      <c r="I1809" s="45"/>
    </row>
    <row r="1810" spans="1:9">
      <c r="A1810" s="45" t="s">
        <v>2274</v>
      </c>
      <c r="C1810" s="1" t="s">
        <v>5</v>
      </c>
      <c r="D1810" s="44"/>
      <c r="F1810" s="17">
        <v>40.009252819536002</v>
      </c>
      <c r="G1810" s="52"/>
      <c r="I1810" s="45"/>
    </row>
    <row r="1811" spans="1:9">
      <c r="A1811" s="45" t="s">
        <v>3127</v>
      </c>
      <c r="C1811" s="1" t="s">
        <v>14</v>
      </c>
      <c r="D1811" s="44"/>
      <c r="F1811" s="17">
        <v>0.19070717397731998</v>
      </c>
      <c r="G1811" s="52"/>
      <c r="I1811" s="45"/>
    </row>
    <row r="1812" spans="1:9">
      <c r="A1812" s="45" t="s">
        <v>730</v>
      </c>
      <c r="C1812" s="1" t="s">
        <v>5</v>
      </c>
      <c r="D1812" s="44"/>
      <c r="F1812" s="17">
        <v>16.902764774438399</v>
      </c>
      <c r="G1812" s="52"/>
      <c r="I1812" s="45"/>
    </row>
    <row r="1813" spans="1:9">
      <c r="A1813" s="45" t="s">
        <v>1582</v>
      </c>
      <c r="C1813" s="1" t="s">
        <v>17</v>
      </c>
      <c r="D1813" s="44"/>
      <c r="F1813" s="17">
        <v>13.288124077988758</v>
      </c>
      <c r="G1813" s="52"/>
      <c r="I1813" s="45"/>
    </row>
    <row r="1814" spans="1:9">
      <c r="A1814" s="45" t="s">
        <v>1200</v>
      </c>
      <c r="C1814" s="1" t="s">
        <v>5</v>
      </c>
      <c r="D1814" s="44"/>
      <c r="F1814" s="17">
        <v>196.56883602000002</v>
      </c>
      <c r="G1814" s="52"/>
      <c r="I1814" s="45"/>
    </row>
    <row r="1815" spans="1:9">
      <c r="A1815" s="45" t="s">
        <v>2276</v>
      </c>
      <c r="C1815" s="1" t="s">
        <v>5</v>
      </c>
      <c r="D1815" s="44"/>
      <c r="F1815" s="17">
        <v>0.13987305086040003</v>
      </c>
      <c r="G1815" s="52"/>
      <c r="I1815" s="45"/>
    </row>
    <row r="1816" spans="1:9">
      <c r="A1816" s="45" t="s">
        <v>1615</v>
      </c>
      <c r="C1816" s="1" t="s">
        <v>17</v>
      </c>
      <c r="D1816" s="44"/>
      <c r="F1816" s="17">
        <v>0.49917022546247997</v>
      </c>
      <c r="G1816" s="52"/>
      <c r="I1816" s="45"/>
    </row>
    <row r="1817" spans="1:9">
      <c r="A1817" s="45" t="s">
        <v>1412</v>
      </c>
      <c r="C1817" s="1" t="s">
        <v>17</v>
      </c>
      <c r="D1817" s="44"/>
      <c r="F1817" s="17">
        <v>288.1093183674854</v>
      </c>
      <c r="G1817" s="52"/>
      <c r="I1817" s="45"/>
    </row>
    <row r="1818" spans="1:9">
      <c r="A1818" s="45" t="s">
        <v>1611</v>
      </c>
      <c r="C1818" s="1" t="s">
        <v>17</v>
      </c>
      <c r="D1818" s="44"/>
      <c r="F1818" s="17">
        <v>0.48642422399999996</v>
      </c>
      <c r="G1818" s="52"/>
      <c r="I1818" s="45"/>
    </row>
    <row r="1819" spans="1:9">
      <c r="A1819" s="45" t="s">
        <v>1614</v>
      </c>
      <c r="C1819" s="1" t="s">
        <v>17</v>
      </c>
      <c r="D1819" s="44"/>
      <c r="F1819" s="17">
        <v>1.134989856</v>
      </c>
      <c r="G1819" s="52"/>
      <c r="I1819" s="45"/>
    </row>
    <row r="1820" spans="1:9">
      <c r="A1820" s="45" t="s">
        <v>1612</v>
      </c>
      <c r="C1820" s="1" t="s">
        <v>17</v>
      </c>
      <c r="D1820" s="44"/>
      <c r="F1820" s="17">
        <v>0.63930385979459992</v>
      </c>
      <c r="G1820" s="52"/>
      <c r="I1820" s="45"/>
    </row>
    <row r="1821" spans="1:9">
      <c r="A1821" s="45" t="s">
        <v>1613</v>
      </c>
      <c r="C1821" s="1" t="s">
        <v>17</v>
      </c>
      <c r="D1821" s="44"/>
      <c r="F1821" s="17">
        <v>0.85876205284584006</v>
      </c>
      <c r="G1821" s="52"/>
      <c r="I1821" s="45"/>
    </row>
    <row r="1822" spans="1:9">
      <c r="A1822" s="45" t="s">
        <v>2277</v>
      </c>
      <c r="C1822" s="1" t="s">
        <v>5</v>
      </c>
      <c r="D1822" s="44"/>
      <c r="F1822" s="17">
        <v>15.894205727399999</v>
      </c>
      <c r="G1822" s="52"/>
      <c r="I1822" s="45"/>
    </row>
    <row r="1823" spans="1:9">
      <c r="A1823" s="45" t="s">
        <v>3128</v>
      </c>
      <c r="C1823" s="1" t="s">
        <v>10</v>
      </c>
      <c r="D1823" s="44"/>
      <c r="F1823" s="17">
        <v>116.81066241293921</v>
      </c>
      <c r="G1823" s="52"/>
      <c r="I1823" s="45"/>
    </row>
    <row r="1824" spans="1:9">
      <c r="A1824" s="45" t="s">
        <v>2278</v>
      </c>
      <c r="C1824" s="1" t="s">
        <v>5</v>
      </c>
      <c r="D1824" s="44"/>
      <c r="F1824" s="17">
        <v>0.1037053830384</v>
      </c>
      <c r="G1824" s="52"/>
      <c r="I1824" s="45"/>
    </row>
    <row r="1825" spans="1:9">
      <c r="A1825" s="45" t="s">
        <v>3129</v>
      </c>
      <c r="C1825" s="1" t="s">
        <v>341</v>
      </c>
      <c r="D1825" s="44"/>
      <c r="F1825" s="17">
        <v>58.923482759999999</v>
      </c>
      <c r="G1825" s="52"/>
      <c r="I1825" s="45"/>
    </row>
    <row r="1826" spans="1:9">
      <c r="A1826" s="45" t="s">
        <v>2279</v>
      </c>
      <c r="C1826" s="1" t="s">
        <v>5</v>
      </c>
      <c r="D1826" s="44"/>
      <c r="F1826" s="17">
        <v>13.625882734464</v>
      </c>
      <c r="G1826" s="52"/>
      <c r="I1826" s="45"/>
    </row>
    <row r="1827" spans="1:9">
      <c r="A1827" s="45" t="s">
        <v>2280</v>
      </c>
      <c r="C1827" s="1" t="s">
        <v>5</v>
      </c>
      <c r="D1827" s="44"/>
      <c r="F1827" s="17">
        <v>0.25024996442159997</v>
      </c>
      <c r="G1827" s="52"/>
      <c r="I1827" s="45"/>
    </row>
    <row r="1828" spans="1:9">
      <c r="A1828" s="45" t="s">
        <v>2281</v>
      </c>
      <c r="C1828" s="1" t="s">
        <v>5</v>
      </c>
      <c r="D1828" s="44"/>
      <c r="F1828" s="17">
        <v>0.18267740187840001</v>
      </c>
      <c r="G1828" s="52"/>
      <c r="I1828" s="45"/>
    </row>
    <row r="1829" spans="1:9">
      <c r="A1829" s="45" t="s">
        <v>1264</v>
      </c>
      <c r="C1829" s="1" t="s">
        <v>341</v>
      </c>
      <c r="D1829" s="44"/>
      <c r="F1829" s="17">
        <v>56.588504200000003</v>
      </c>
      <c r="G1829" s="52"/>
      <c r="I1829" s="45"/>
    </row>
    <row r="1830" spans="1:9">
      <c r="A1830" s="45" t="s">
        <v>3130</v>
      </c>
      <c r="C1830" s="1" t="s">
        <v>17</v>
      </c>
      <c r="D1830" s="44"/>
      <c r="F1830" s="17">
        <v>4.2659283754058395</v>
      </c>
      <c r="G1830" s="52"/>
      <c r="I1830" s="45"/>
    </row>
    <row r="1831" spans="1:9">
      <c r="A1831" s="45" t="s">
        <v>3131</v>
      </c>
      <c r="C1831" s="1" t="s">
        <v>7</v>
      </c>
      <c r="D1831" s="44"/>
      <c r="F1831" s="17">
        <v>195.71440885587438</v>
      </c>
      <c r="G1831" s="52"/>
      <c r="I1831" s="45"/>
    </row>
    <row r="1832" spans="1:9">
      <c r="A1832" s="45" t="s">
        <v>3132</v>
      </c>
      <c r="C1832" s="1" t="s">
        <v>6</v>
      </c>
      <c r="D1832" s="44"/>
      <c r="F1832" s="17">
        <v>3.25013151243924</v>
      </c>
      <c r="G1832" s="52"/>
      <c r="I1832" s="45"/>
    </row>
    <row r="1833" spans="1:9">
      <c r="A1833" s="45" t="s">
        <v>3133</v>
      </c>
      <c r="C1833" s="1" t="s">
        <v>17</v>
      </c>
      <c r="D1833" s="44"/>
      <c r="F1833" s="17">
        <v>0.30289463172539999</v>
      </c>
      <c r="G1833" s="52"/>
      <c r="I1833" s="45"/>
    </row>
    <row r="1834" spans="1:9">
      <c r="A1834" s="45" t="s">
        <v>3134</v>
      </c>
      <c r="C1834" s="1" t="s">
        <v>12</v>
      </c>
      <c r="D1834" s="44"/>
      <c r="F1834" s="17">
        <v>0.41201181769176004</v>
      </c>
      <c r="G1834" s="52"/>
      <c r="I1834" s="45"/>
    </row>
    <row r="1835" spans="1:9">
      <c r="A1835" s="45" t="s">
        <v>3135</v>
      </c>
      <c r="C1835" s="1" t="s">
        <v>12</v>
      </c>
      <c r="D1835" s="44"/>
      <c r="F1835" s="17">
        <v>1.03786681263408</v>
      </c>
      <c r="G1835" s="52"/>
      <c r="I1835" s="45"/>
    </row>
    <row r="1836" spans="1:9">
      <c r="A1836" s="45" t="s">
        <v>3136</v>
      </c>
      <c r="C1836" s="1" t="s">
        <v>13</v>
      </c>
      <c r="D1836" s="44"/>
      <c r="F1836" s="17">
        <v>1.2480561986349601</v>
      </c>
      <c r="G1836" s="52"/>
      <c r="I1836" s="45"/>
    </row>
    <row r="1837" spans="1:9">
      <c r="A1837" s="45" t="s">
        <v>1623</v>
      </c>
      <c r="C1837" s="1" t="s">
        <v>17</v>
      </c>
      <c r="D1837" s="44"/>
      <c r="F1837" s="17">
        <v>0.72616015497168007</v>
      </c>
      <c r="G1837" s="52"/>
      <c r="I1837" s="45"/>
    </row>
    <row r="1838" spans="1:9">
      <c r="A1838" s="45" t="s">
        <v>3137</v>
      </c>
      <c r="C1838" s="1" t="s">
        <v>14</v>
      </c>
      <c r="D1838" s="44"/>
      <c r="F1838" s="17">
        <v>179.4660601139943</v>
      </c>
      <c r="G1838" s="52"/>
      <c r="I1838" s="45"/>
    </row>
    <row r="1839" spans="1:9">
      <c r="A1839" s="45" t="s">
        <v>3138</v>
      </c>
      <c r="C1839" s="1" t="s">
        <v>13</v>
      </c>
      <c r="D1839" s="44"/>
      <c r="F1839" s="17">
        <v>6.2227968667207199</v>
      </c>
      <c r="G1839" s="52"/>
      <c r="I1839" s="45"/>
    </row>
    <row r="1840" spans="1:9">
      <c r="A1840" s="45" t="s">
        <v>3139</v>
      </c>
      <c r="C1840" s="1" t="s">
        <v>20</v>
      </c>
      <c r="D1840" s="44"/>
      <c r="F1840" s="17">
        <v>156.43524436000001</v>
      </c>
      <c r="G1840" s="52"/>
      <c r="I1840" s="45"/>
    </row>
    <row r="1841" spans="1:9">
      <c r="A1841" s="45" t="s">
        <v>3140</v>
      </c>
      <c r="C1841" s="1" t="s">
        <v>14</v>
      </c>
      <c r="D1841" s="44"/>
      <c r="F1841" s="17">
        <v>167.51423169999998</v>
      </c>
      <c r="G1841" s="52"/>
      <c r="I1841" s="45"/>
    </row>
    <row r="1842" spans="1:9">
      <c r="A1842" s="45" t="s">
        <v>2282</v>
      </c>
      <c r="C1842" s="1" t="s">
        <v>5</v>
      </c>
      <c r="D1842" s="44"/>
      <c r="F1842" s="17">
        <v>0.67418972786879994</v>
      </c>
      <c r="G1842" s="52"/>
      <c r="I1842" s="45"/>
    </row>
    <row r="1843" spans="1:9">
      <c r="A1843" s="45" t="s">
        <v>935</v>
      </c>
      <c r="C1843" s="1" t="s">
        <v>18</v>
      </c>
      <c r="D1843" s="44"/>
      <c r="F1843" s="17">
        <v>233.54128981813869</v>
      </c>
      <c r="G1843" s="52"/>
      <c r="I1843" s="45"/>
    </row>
    <row r="1844" spans="1:9">
      <c r="A1844" s="45" t="s">
        <v>3141</v>
      </c>
      <c r="C1844" s="1" t="s">
        <v>5</v>
      </c>
      <c r="D1844" s="44"/>
      <c r="F1844" s="17">
        <v>1.6491114937439999</v>
      </c>
      <c r="G1844" s="52"/>
      <c r="I1844" s="45"/>
    </row>
    <row r="1845" spans="1:9">
      <c r="A1845" s="45" t="s">
        <v>2283</v>
      </c>
      <c r="C1845" s="1" t="s">
        <v>5</v>
      </c>
      <c r="D1845" s="44"/>
      <c r="F1845" s="17">
        <v>1.3322411552736</v>
      </c>
      <c r="G1845" s="52"/>
      <c r="I1845" s="45"/>
    </row>
    <row r="1846" spans="1:9">
      <c r="A1846" s="45" t="s">
        <v>2284</v>
      </c>
      <c r="C1846" s="1" t="s">
        <v>5</v>
      </c>
      <c r="D1846" s="44"/>
      <c r="F1846" s="17">
        <v>9.4005681273503985</v>
      </c>
      <c r="G1846" s="52"/>
      <c r="I1846" s="45"/>
    </row>
    <row r="1847" spans="1:9">
      <c r="A1847" s="45" t="s">
        <v>2285</v>
      </c>
      <c r="C1847" s="1" t="s">
        <v>5</v>
      </c>
      <c r="D1847" s="44"/>
      <c r="F1847" s="17">
        <v>7.5274038826272003</v>
      </c>
      <c r="G1847" s="52"/>
      <c r="I1847" s="45"/>
    </row>
    <row r="1848" spans="1:9">
      <c r="A1848" s="45" t="s">
        <v>1384</v>
      </c>
      <c r="C1848" s="1" t="s">
        <v>5</v>
      </c>
      <c r="D1848" s="44"/>
      <c r="F1848" s="17">
        <v>34.884389187647997</v>
      </c>
      <c r="G1848" s="52"/>
      <c r="I1848" s="45"/>
    </row>
    <row r="1849" spans="1:9">
      <c r="A1849" s="45" t="s">
        <v>2286</v>
      </c>
      <c r="C1849" s="1" t="s">
        <v>5</v>
      </c>
      <c r="D1849" s="44"/>
      <c r="F1849" s="17">
        <v>9.4614218899200006E-2</v>
      </c>
      <c r="G1849" s="52"/>
      <c r="I1849" s="45"/>
    </row>
    <row r="1850" spans="1:9">
      <c r="A1850" s="45" t="s">
        <v>1441</v>
      </c>
      <c r="C1850" s="1" t="s">
        <v>12</v>
      </c>
      <c r="D1850" s="44"/>
      <c r="F1850" s="17">
        <v>109.99365885613165</v>
      </c>
      <c r="G1850" s="52"/>
      <c r="I1850" s="45"/>
    </row>
    <row r="1851" spans="1:9">
      <c r="A1851" s="45" t="s">
        <v>2287</v>
      </c>
      <c r="C1851" s="1" t="s">
        <v>5</v>
      </c>
      <c r="D1851" s="44"/>
      <c r="F1851" s="17">
        <v>2.8473842913516001</v>
      </c>
      <c r="G1851" s="52"/>
      <c r="I1851" s="45"/>
    </row>
    <row r="1852" spans="1:9">
      <c r="A1852" s="45" t="s">
        <v>3142</v>
      </c>
      <c r="C1852" s="1" t="s">
        <v>11</v>
      </c>
      <c r="D1852" s="44"/>
      <c r="F1852" s="17">
        <v>0.25182523357992004</v>
      </c>
      <c r="G1852" s="52"/>
      <c r="I1852" s="45"/>
    </row>
    <row r="1853" spans="1:9">
      <c r="A1853" s="45" t="s">
        <v>2288</v>
      </c>
      <c r="C1853" s="1" t="s">
        <v>5</v>
      </c>
      <c r="D1853" s="44"/>
      <c r="F1853" s="17">
        <v>21.894270236467197</v>
      </c>
      <c r="G1853" s="52"/>
      <c r="I1853" s="45"/>
    </row>
    <row r="1854" spans="1:9">
      <c r="A1854" s="45" t="s">
        <v>3143</v>
      </c>
      <c r="C1854" s="1" t="s">
        <v>5</v>
      </c>
      <c r="D1854" s="44"/>
      <c r="F1854" s="17">
        <v>0.69408186344639988</v>
      </c>
      <c r="G1854" s="52"/>
      <c r="I1854" s="45"/>
    </row>
    <row r="1855" spans="1:9">
      <c r="A1855" s="45" t="s">
        <v>2289</v>
      </c>
      <c r="C1855" s="1" t="s">
        <v>5</v>
      </c>
      <c r="D1855" s="44"/>
      <c r="F1855" s="17">
        <v>10.771783369776001</v>
      </c>
      <c r="G1855" s="52"/>
      <c r="I1855" s="45"/>
    </row>
    <row r="1856" spans="1:9">
      <c r="A1856" s="45" t="s">
        <v>2290</v>
      </c>
      <c r="C1856" s="1" t="s">
        <v>5</v>
      </c>
      <c r="D1856" s="44"/>
      <c r="F1856" s="17">
        <v>26.934044803380001</v>
      </c>
      <c r="G1856" s="52"/>
      <c r="I1856" s="45"/>
    </row>
    <row r="1857" spans="1:9">
      <c r="A1857" s="45" t="s">
        <v>2291</v>
      </c>
      <c r="C1857" s="1" t="s">
        <v>5</v>
      </c>
      <c r="D1857" s="44"/>
      <c r="F1857" s="17">
        <v>14.072089089801601</v>
      </c>
      <c r="G1857" s="52"/>
      <c r="I1857" s="45"/>
    </row>
    <row r="1858" spans="1:9">
      <c r="A1858" s="45" t="s">
        <v>500</v>
      </c>
      <c r="C1858" s="1" t="s">
        <v>5</v>
      </c>
      <c r="D1858" s="44"/>
      <c r="F1858" s="17">
        <v>38.384719151921999</v>
      </c>
      <c r="G1858" s="52"/>
      <c r="I1858" s="45"/>
    </row>
    <row r="1859" spans="1:9">
      <c r="A1859" s="45" t="s">
        <v>1429</v>
      </c>
      <c r="C1859" s="1" t="s">
        <v>5</v>
      </c>
      <c r="D1859" s="44"/>
      <c r="F1859" s="17">
        <v>180.69776643</v>
      </c>
      <c r="G1859" s="52"/>
      <c r="I1859" s="45"/>
    </row>
    <row r="1860" spans="1:9">
      <c r="A1860" s="45" t="s">
        <v>3144</v>
      </c>
      <c r="C1860" s="1" t="s">
        <v>5</v>
      </c>
      <c r="D1860" s="44"/>
      <c r="F1860" s="17">
        <v>1.1841287710824002</v>
      </c>
      <c r="G1860" s="52"/>
      <c r="I1860" s="45"/>
    </row>
    <row r="1861" spans="1:9">
      <c r="A1861" s="45" t="s">
        <v>3145</v>
      </c>
      <c r="C1861" s="1" t="s">
        <v>20</v>
      </c>
      <c r="D1861" s="44"/>
      <c r="F1861" s="17">
        <v>0.93652977291588013</v>
      </c>
      <c r="G1861" s="52"/>
      <c r="I1861" s="45"/>
    </row>
    <row r="1862" spans="1:9">
      <c r="A1862" s="45" t="s">
        <v>3146</v>
      </c>
      <c r="C1862" s="1" t="s">
        <v>9</v>
      </c>
      <c r="D1862" s="44"/>
      <c r="F1862" s="17">
        <v>24.569042093069758</v>
      </c>
      <c r="G1862" s="52"/>
      <c r="I1862" s="45"/>
    </row>
    <row r="1863" spans="1:9">
      <c r="A1863" s="45" t="s">
        <v>1365</v>
      </c>
      <c r="C1863" s="1" t="s">
        <v>5</v>
      </c>
      <c r="D1863" s="44"/>
      <c r="F1863" s="17">
        <v>21.3099077639448</v>
      </c>
      <c r="G1863" s="52"/>
      <c r="I1863" s="45"/>
    </row>
    <row r="1864" spans="1:9">
      <c r="A1864" s="45" t="s">
        <v>937</v>
      </c>
      <c r="C1864" s="1" t="s">
        <v>19</v>
      </c>
      <c r="D1864" s="44"/>
      <c r="F1864" s="17">
        <v>0.40280498396424003</v>
      </c>
      <c r="G1864" s="52"/>
      <c r="I1864" s="45"/>
    </row>
    <row r="1865" spans="1:9">
      <c r="A1865" s="45" t="s">
        <v>3147</v>
      </c>
      <c r="C1865" s="1" t="s">
        <v>5</v>
      </c>
      <c r="D1865" s="44"/>
      <c r="F1865" s="17">
        <v>1.0455831876204</v>
      </c>
      <c r="G1865" s="52"/>
      <c r="I1865" s="45"/>
    </row>
    <row r="1866" spans="1:9">
      <c r="A1866" s="45" t="s">
        <v>2293</v>
      </c>
      <c r="C1866" s="1" t="s">
        <v>5</v>
      </c>
      <c r="D1866" s="44"/>
      <c r="F1866" s="17">
        <v>0.753962123772</v>
      </c>
      <c r="G1866" s="52"/>
      <c r="I1866" s="45"/>
    </row>
    <row r="1867" spans="1:9">
      <c r="A1867" s="45" t="s">
        <v>3148</v>
      </c>
      <c r="C1867" s="1" t="s">
        <v>5</v>
      </c>
      <c r="D1867" s="44"/>
      <c r="F1867" s="17">
        <v>0.32369080372199999</v>
      </c>
      <c r="G1867" s="52"/>
      <c r="I1867" s="45"/>
    </row>
    <row r="1868" spans="1:9">
      <c r="A1868" s="45" t="s">
        <v>2420</v>
      </c>
      <c r="C1868" s="1" t="s">
        <v>5</v>
      </c>
      <c r="D1868" s="44"/>
      <c r="F1868" s="17">
        <v>1.1102970271535999</v>
      </c>
      <c r="G1868" s="52"/>
      <c r="I1868" s="45"/>
    </row>
    <row r="1869" spans="1:9">
      <c r="A1869" s="45" t="s">
        <v>2295</v>
      </c>
      <c r="C1869" s="1" t="s">
        <v>5</v>
      </c>
      <c r="D1869" s="44"/>
      <c r="F1869" s="17">
        <v>0.5107011732108</v>
      </c>
      <c r="G1869" s="52"/>
      <c r="I1869" s="45"/>
    </row>
    <row r="1870" spans="1:9">
      <c r="A1870" s="45" t="s">
        <v>3149</v>
      </c>
      <c r="C1870" s="1" t="s">
        <v>17</v>
      </c>
      <c r="D1870" s="44"/>
      <c r="F1870" s="17">
        <v>13.531983944913721</v>
      </c>
      <c r="G1870" s="52"/>
      <c r="I1870" s="45"/>
    </row>
    <row r="1871" spans="1:9">
      <c r="A1871" s="45" t="s">
        <v>3150</v>
      </c>
      <c r="C1871" s="1" t="s">
        <v>5</v>
      </c>
      <c r="D1871" s="44"/>
      <c r="F1871" s="17">
        <v>192.25986265229</v>
      </c>
      <c r="G1871" s="52"/>
      <c r="I1871" s="45"/>
    </row>
    <row r="1872" spans="1:9">
      <c r="A1872" s="45" t="s">
        <v>3151</v>
      </c>
      <c r="C1872" s="1" t="s">
        <v>17</v>
      </c>
      <c r="D1872" s="44"/>
      <c r="F1872" s="17">
        <v>0.19235684512044002</v>
      </c>
      <c r="G1872" s="52"/>
      <c r="I1872" s="45"/>
    </row>
    <row r="1873" spans="1:9">
      <c r="A1873" s="45" t="s">
        <v>3152</v>
      </c>
      <c r="C1873" s="1" t="s">
        <v>5</v>
      </c>
      <c r="D1873" s="44"/>
      <c r="F1873" s="17">
        <v>51.479631337305605</v>
      </c>
      <c r="G1873" s="52"/>
      <c r="I1873" s="45"/>
    </row>
    <row r="1874" spans="1:9">
      <c r="A1874" s="45" t="s">
        <v>1629</v>
      </c>
      <c r="C1874" s="1" t="s">
        <v>17</v>
      </c>
      <c r="D1874" s="44"/>
      <c r="F1874" s="17">
        <v>0.20307707929079999</v>
      </c>
      <c r="G1874" s="52"/>
      <c r="I1874" s="45"/>
    </row>
    <row r="1875" spans="1:9">
      <c r="A1875" s="45" t="s">
        <v>1638</v>
      </c>
      <c r="C1875" s="1" t="s">
        <v>17</v>
      </c>
      <c r="D1875" s="44"/>
      <c r="F1875" s="17">
        <v>1.1879915939892001</v>
      </c>
      <c r="G1875" s="52"/>
      <c r="I1875" s="45"/>
    </row>
    <row r="1876" spans="1:9">
      <c r="A1876" s="45" t="s">
        <v>1644</v>
      </c>
      <c r="C1876" s="1" t="s">
        <v>17</v>
      </c>
      <c r="D1876" s="44"/>
      <c r="F1876" s="17">
        <v>0.68141234303999998</v>
      </c>
      <c r="G1876" s="52"/>
      <c r="I1876" s="45"/>
    </row>
    <row r="1877" spans="1:9">
      <c r="A1877" s="45" t="s">
        <v>2421</v>
      </c>
      <c r="C1877" s="1" t="s">
        <v>17</v>
      </c>
      <c r="D1877" s="44"/>
      <c r="F1877" s="17">
        <v>3.4115115488454002</v>
      </c>
      <c r="G1877" s="52"/>
      <c r="I1877" s="45"/>
    </row>
    <row r="1878" spans="1:9">
      <c r="A1878" s="45" t="s">
        <v>1640</v>
      </c>
      <c r="C1878" s="1" t="s">
        <v>17</v>
      </c>
      <c r="D1878" s="44"/>
      <c r="F1878" s="17">
        <v>0.41551250299415998</v>
      </c>
      <c r="G1878" s="52"/>
      <c r="I1878" s="45"/>
    </row>
    <row r="1879" spans="1:9">
      <c r="A1879" s="45" t="s">
        <v>1630</v>
      </c>
      <c r="C1879" s="1" t="s">
        <v>17</v>
      </c>
      <c r="D1879" s="44"/>
      <c r="F1879" s="17">
        <v>0.17934931872000001</v>
      </c>
      <c r="G1879" s="52"/>
      <c r="I1879" s="45"/>
    </row>
    <row r="1880" spans="1:9">
      <c r="A1880" s="45" t="s">
        <v>1631</v>
      </c>
      <c r="C1880" s="1" t="s">
        <v>17</v>
      </c>
      <c r="D1880" s="44"/>
      <c r="F1880" s="17">
        <v>0.49984615245707997</v>
      </c>
      <c r="G1880" s="52"/>
      <c r="I1880" s="45"/>
    </row>
    <row r="1881" spans="1:9">
      <c r="A1881" s="45" t="s">
        <v>1636</v>
      </c>
      <c r="C1881" s="1" t="s">
        <v>17</v>
      </c>
      <c r="D1881" s="44"/>
      <c r="F1881" s="17">
        <v>1.17337270889124</v>
      </c>
      <c r="G1881" s="52"/>
      <c r="I1881" s="45"/>
    </row>
    <row r="1882" spans="1:9">
      <c r="A1882" s="45" t="s">
        <v>606</v>
      </c>
      <c r="C1882" s="1" t="s">
        <v>17</v>
      </c>
      <c r="D1882" s="44"/>
      <c r="F1882" s="17">
        <v>267.66965457423998</v>
      </c>
      <c r="G1882" s="52"/>
      <c r="I1882" s="45"/>
    </row>
    <row r="1883" spans="1:9">
      <c r="A1883" s="45" t="s">
        <v>1203</v>
      </c>
      <c r="C1883" s="1" t="s">
        <v>17</v>
      </c>
      <c r="D1883" s="44"/>
      <c r="F1883" s="17">
        <v>76.157187247485837</v>
      </c>
      <c r="G1883" s="52"/>
      <c r="I1883" s="45"/>
    </row>
    <row r="1884" spans="1:9">
      <c r="A1884" s="45" t="s">
        <v>1357</v>
      </c>
      <c r="C1884" s="1" t="s">
        <v>17</v>
      </c>
      <c r="D1884" s="44"/>
      <c r="F1884" s="17">
        <v>18.003328988982481</v>
      </c>
      <c r="G1884" s="52"/>
      <c r="I1884" s="45"/>
    </row>
    <row r="1885" spans="1:9">
      <c r="A1885" s="45" t="s">
        <v>607</v>
      </c>
      <c r="C1885" s="1" t="s">
        <v>17</v>
      </c>
      <c r="D1885" s="44"/>
      <c r="F1885" s="17">
        <v>260.34103732894874</v>
      </c>
      <c r="G1885" s="52"/>
      <c r="I1885" s="45"/>
    </row>
    <row r="1886" spans="1:9">
      <c r="A1886" s="45" t="s">
        <v>1633</v>
      </c>
      <c r="C1886" s="1" t="s">
        <v>17</v>
      </c>
      <c r="D1886" s="44"/>
      <c r="F1886" s="17">
        <v>2.4593995028116802</v>
      </c>
      <c r="G1886" s="52"/>
      <c r="I1886" s="45"/>
    </row>
    <row r="1887" spans="1:9">
      <c r="A1887" s="45" t="s">
        <v>1635</v>
      </c>
      <c r="C1887" s="1" t="s">
        <v>17</v>
      </c>
      <c r="D1887" s="44"/>
      <c r="F1887" s="17">
        <v>0.40495118701752003</v>
      </c>
      <c r="G1887" s="52"/>
      <c r="I1887" s="45"/>
    </row>
    <row r="1888" spans="1:9">
      <c r="A1888" s="45" t="s">
        <v>1634</v>
      </c>
      <c r="C1888" s="1" t="s">
        <v>17</v>
      </c>
      <c r="D1888" s="44"/>
      <c r="F1888" s="17">
        <v>0.49489339277664002</v>
      </c>
      <c r="G1888" s="52"/>
      <c r="I1888" s="45"/>
    </row>
    <row r="1889" spans="1:9">
      <c r="A1889" s="45" t="s">
        <v>1204</v>
      </c>
      <c r="C1889" s="1" t="s">
        <v>17</v>
      </c>
      <c r="D1889" s="44"/>
      <c r="F1889" s="17">
        <v>158.56221880999999</v>
      </c>
      <c r="G1889" s="52"/>
      <c r="I1889" s="45"/>
    </row>
    <row r="1890" spans="1:9">
      <c r="A1890" s="45" t="s">
        <v>1632</v>
      </c>
      <c r="C1890" s="1" t="s">
        <v>17</v>
      </c>
      <c r="D1890" s="44"/>
      <c r="F1890" s="17">
        <v>0.1556074688454</v>
      </c>
      <c r="G1890" s="52"/>
      <c r="I1890" s="45"/>
    </row>
    <row r="1891" spans="1:9">
      <c r="A1891" s="45" t="s">
        <v>1440</v>
      </c>
      <c r="C1891" s="1" t="s">
        <v>17</v>
      </c>
      <c r="D1891" s="44"/>
      <c r="F1891" s="17">
        <v>127.02781467497078</v>
      </c>
      <c r="G1891" s="52"/>
      <c r="I1891" s="45"/>
    </row>
    <row r="1892" spans="1:9">
      <c r="A1892" s="45" t="s">
        <v>940</v>
      </c>
      <c r="C1892" s="1" t="s">
        <v>17</v>
      </c>
      <c r="D1892" s="44"/>
      <c r="F1892" s="17">
        <v>153.71475854190919</v>
      </c>
      <c r="G1892" s="52"/>
      <c r="I1892" s="45"/>
    </row>
    <row r="1893" spans="1:9">
      <c r="A1893" s="45" t="s">
        <v>3153</v>
      </c>
      <c r="C1893" s="1" t="s">
        <v>17</v>
      </c>
      <c r="D1893" s="44"/>
      <c r="F1893" s="17">
        <v>0.19782056598875999</v>
      </c>
      <c r="G1893" s="52"/>
      <c r="I1893" s="45"/>
    </row>
    <row r="1894" spans="1:9">
      <c r="A1894" s="45" t="s">
        <v>2296</v>
      </c>
      <c r="C1894" s="1" t="s">
        <v>5</v>
      </c>
      <c r="D1894" s="44"/>
      <c r="F1894" s="17">
        <v>1.2177982190087999</v>
      </c>
      <c r="G1894" s="52"/>
      <c r="I1894" s="45"/>
    </row>
    <row r="1895" spans="1:9">
      <c r="A1895" s="45" t="s">
        <v>942</v>
      </c>
      <c r="C1895" s="1" t="s">
        <v>341</v>
      </c>
      <c r="D1895" s="44"/>
      <c r="F1895" s="17">
        <v>58.0182188</v>
      </c>
      <c r="G1895" s="52"/>
      <c r="I1895" s="45"/>
    </row>
    <row r="1896" spans="1:9">
      <c r="A1896" s="45" t="s">
        <v>2297</v>
      </c>
      <c r="C1896" s="1" t="s">
        <v>5</v>
      </c>
      <c r="D1896" s="44"/>
      <c r="F1896" s="17">
        <v>0.56607481770839996</v>
      </c>
      <c r="G1896" s="52"/>
      <c r="I1896" s="45"/>
    </row>
    <row r="1897" spans="1:9">
      <c r="A1897" s="45" t="s">
        <v>3154</v>
      </c>
      <c r="C1897" s="1" t="s">
        <v>17</v>
      </c>
      <c r="D1897" s="44"/>
      <c r="F1897" s="17">
        <v>22.531560319588319</v>
      </c>
      <c r="G1897" s="52"/>
      <c r="I1897" s="45"/>
    </row>
    <row r="1898" spans="1:9">
      <c r="A1898" s="45" t="s">
        <v>1639</v>
      </c>
      <c r="C1898" s="1" t="s">
        <v>17</v>
      </c>
      <c r="D1898" s="44"/>
      <c r="F1898" s="17">
        <v>0.12760488928044</v>
      </c>
      <c r="G1898" s="52"/>
      <c r="I1898" s="45"/>
    </row>
    <row r="1899" spans="1:9">
      <c r="A1899" s="45" t="s">
        <v>2422</v>
      </c>
      <c r="C1899" s="1" t="s">
        <v>5</v>
      </c>
      <c r="D1899" s="44"/>
      <c r="F1899" s="17">
        <v>223.3508926064512</v>
      </c>
      <c r="G1899" s="52"/>
      <c r="I1899" s="45"/>
    </row>
    <row r="1900" spans="1:9">
      <c r="A1900" s="45" t="s">
        <v>2423</v>
      </c>
      <c r="C1900" s="1" t="s">
        <v>19</v>
      </c>
      <c r="D1900" s="44"/>
      <c r="F1900" s="17">
        <v>193.25902497999999</v>
      </c>
      <c r="G1900" s="52"/>
      <c r="I1900" s="45"/>
    </row>
    <row r="1901" spans="1:9">
      <c r="A1901" s="45" t="s">
        <v>2424</v>
      </c>
      <c r="C1901" s="1" t="s">
        <v>5</v>
      </c>
      <c r="D1901" s="44"/>
      <c r="F1901" s="17">
        <v>1.3183100701055999</v>
      </c>
      <c r="G1901" s="52"/>
      <c r="I1901" s="45"/>
    </row>
    <row r="1902" spans="1:9">
      <c r="A1902" s="45" t="s">
        <v>1641</v>
      </c>
      <c r="C1902" s="1" t="s">
        <v>17</v>
      </c>
      <c r="D1902" s="44"/>
      <c r="F1902" s="17">
        <v>8.2136894902920005E-2</v>
      </c>
      <c r="G1902" s="52"/>
      <c r="I1902" s="45"/>
    </row>
    <row r="1903" spans="1:9">
      <c r="A1903" s="45" t="s">
        <v>1642</v>
      </c>
      <c r="C1903" s="1" t="s">
        <v>17</v>
      </c>
      <c r="D1903" s="44"/>
      <c r="F1903" s="17">
        <v>0.34696651666248002</v>
      </c>
      <c r="G1903" s="52"/>
      <c r="I1903" s="45"/>
    </row>
    <row r="1904" spans="1:9">
      <c r="A1904" s="45" t="s">
        <v>1645</v>
      </c>
      <c r="C1904" s="1" t="s">
        <v>17</v>
      </c>
      <c r="D1904" s="44"/>
      <c r="F1904" s="17">
        <v>1.0863152406849601</v>
      </c>
      <c r="G1904" s="52"/>
      <c r="I1904" s="45"/>
    </row>
    <row r="1905" spans="1:9">
      <c r="A1905" s="45" t="s">
        <v>944</v>
      </c>
      <c r="C1905" s="1" t="s">
        <v>17</v>
      </c>
      <c r="D1905" s="44"/>
      <c r="F1905" s="17">
        <v>231.00221196000001</v>
      </c>
      <c r="G1905" s="52"/>
      <c r="I1905" s="45"/>
    </row>
    <row r="1906" spans="1:9">
      <c r="A1906" s="45" t="s">
        <v>2298</v>
      </c>
      <c r="C1906" s="1" t="s">
        <v>5</v>
      </c>
      <c r="D1906" s="44"/>
      <c r="F1906" s="17">
        <v>11.068410614976001</v>
      </c>
      <c r="G1906" s="52"/>
      <c r="I1906" s="45"/>
    </row>
    <row r="1907" spans="1:9">
      <c r="A1907" s="45" t="s">
        <v>3155</v>
      </c>
      <c r="C1907" s="1" t="s">
        <v>5</v>
      </c>
      <c r="D1907" s="44"/>
      <c r="F1907" s="17">
        <v>47.653479455867995</v>
      </c>
      <c r="G1907" s="52"/>
      <c r="I1907" s="45"/>
    </row>
    <row r="1908" spans="1:9">
      <c r="A1908" s="45" t="s">
        <v>2299</v>
      </c>
      <c r="C1908" s="1" t="s">
        <v>5</v>
      </c>
      <c r="D1908" s="44"/>
      <c r="F1908" s="17">
        <v>7.6372918221599986E-2</v>
      </c>
      <c r="G1908" s="52"/>
      <c r="I1908" s="45"/>
    </row>
    <row r="1909" spans="1:9">
      <c r="A1909" s="45" t="s">
        <v>1646</v>
      </c>
      <c r="C1909" s="1" t="s">
        <v>17</v>
      </c>
      <c r="D1909" s="44"/>
      <c r="F1909" s="17">
        <v>8.6783874194160004E-2</v>
      </c>
      <c r="G1909" s="52"/>
      <c r="I1909" s="45"/>
    </row>
    <row r="1910" spans="1:9">
      <c r="A1910" s="45" t="s">
        <v>2425</v>
      </c>
      <c r="C1910" s="1" t="s">
        <v>5</v>
      </c>
      <c r="D1910" s="44"/>
      <c r="F1910" s="17">
        <v>245.14740961436001</v>
      </c>
      <c r="G1910" s="52"/>
      <c r="I1910" s="45"/>
    </row>
    <row r="1911" spans="1:9">
      <c r="A1911" s="45" t="s">
        <v>2300</v>
      </c>
      <c r="C1911" s="1" t="s">
        <v>5</v>
      </c>
      <c r="D1911" s="44"/>
      <c r="F1911" s="17">
        <v>0.32888122478639997</v>
      </c>
      <c r="G1911" s="52"/>
      <c r="I1911" s="45"/>
    </row>
    <row r="1912" spans="1:9">
      <c r="A1912" s="45" t="s">
        <v>2301</v>
      </c>
      <c r="C1912" s="1" t="s">
        <v>5</v>
      </c>
      <c r="D1912" s="44"/>
      <c r="F1912" s="17">
        <v>0.45953849799000002</v>
      </c>
      <c r="G1912" s="52"/>
      <c r="I1912" s="45"/>
    </row>
    <row r="1913" spans="1:9">
      <c r="A1913" s="45" t="s">
        <v>3156</v>
      </c>
      <c r="C1913" s="1" t="s">
        <v>14</v>
      </c>
      <c r="D1913" s="44"/>
      <c r="F1913" s="17">
        <v>4.6131626215303196</v>
      </c>
      <c r="G1913" s="52"/>
      <c r="I1913" s="45"/>
    </row>
    <row r="1914" spans="1:9">
      <c r="A1914" s="45" t="s">
        <v>3157</v>
      </c>
      <c r="C1914" s="1" t="s">
        <v>5</v>
      </c>
      <c r="D1914" s="44"/>
      <c r="F1914" s="17">
        <v>0.37626365153520003</v>
      </c>
      <c r="G1914" s="52"/>
      <c r="I1914" s="45"/>
    </row>
    <row r="1915" spans="1:9">
      <c r="A1915" s="45" t="s">
        <v>3158</v>
      </c>
      <c r="C1915" s="1" t="s">
        <v>6</v>
      </c>
      <c r="D1915" s="44"/>
      <c r="F1915" s="17">
        <v>89.527439400000006</v>
      </c>
      <c r="G1915" s="52"/>
      <c r="I1915" s="45"/>
    </row>
    <row r="1916" spans="1:9">
      <c r="A1916" s="45" t="s">
        <v>3159</v>
      </c>
      <c r="C1916" s="1" t="s">
        <v>5</v>
      </c>
      <c r="D1916" s="44"/>
      <c r="F1916" s="17">
        <v>0.39889296944640001</v>
      </c>
      <c r="G1916" s="52"/>
      <c r="I1916" s="45"/>
    </row>
    <row r="1917" spans="1:9">
      <c r="A1917" s="45" t="s">
        <v>3160</v>
      </c>
      <c r="C1917" s="1" t="s">
        <v>5</v>
      </c>
      <c r="D1917" s="44"/>
      <c r="F1917" s="17">
        <v>7.5114099403200005E-2</v>
      </c>
      <c r="G1917" s="52"/>
      <c r="I1917" s="45"/>
    </row>
    <row r="1918" spans="1:9">
      <c r="A1918" s="45" t="s">
        <v>3161</v>
      </c>
      <c r="C1918" s="1" t="s">
        <v>5</v>
      </c>
      <c r="D1918" s="44"/>
      <c r="F1918" s="17">
        <v>8.2110435778800006E-2</v>
      </c>
      <c r="G1918" s="52"/>
      <c r="I1918" s="45"/>
    </row>
    <row r="1919" spans="1:9">
      <c r="A1919" s="45" t="s">
        <v>3162</v>
      </c>
      <c r="C1919" s="1" t="s">
        <v>21</v>
      </c>
      <c r="D1919" s="44"/>
      <c r="F1919" s="17">
        <v>120.39679945</v>
      </c>
      <c r="G1919" s="52"/>
      <c r="I1919" s="45"/>
    </row>
    <row r="1920" spans="1:9">
      <c r="A1920" s="45" t="s">
        <v>3163</v>
      </c>
      <c r="C1920" s="1" t="s">
        <v>5</v>
      </c>
      <c r="D1920" s="44"/>
      <c r="F1920" s="17">
        <v>0.26063250641999997</v>
      </c>
      <c r="G1920" s="52"/>
      <c r="I1920" s="45"/>
    </row>
    <row r="1921" spans="1:9">
      <c r="A1921" s="45" t="s">
        <v>3164</v>
      </c>
      <c r="C1921" s="1" t="s">
        <v>21</v>
      </c>
      <c r="D1921" s="44"/>
      <c r="F1921" s="17">
        <v>0.93954645303948003</v>
      </c>
      <c r="G1921" s="52"/>
      <c r="I1921" s="45"/>
    </row>
    <row r="1922" spans="1:9">
      <c r="A1922" s="45" t="s">
        <v>3165</v>
      </c>
      <c r="C1922" s="1" t="s">
        <v>17</v>
      </c>
      <c r="D1922" s="44"/>
      <c r="F1922" s="17">
        <v>1.6842468895995601</v>
      </c>
      <c r="G1922" s="52"/>
      <c r="I1922" s="45"/>
    </row>
    <row r="1923" spans="1:9">
      <c r="A1923" s="45" t="s">
        <v>3166</v>
      </c>
      <c r="C1923" s="1" t="s">
        <v>5</v>
      </c>
      <c r="D1923" s="44"/>
      <c r="F1923" s="17">
        <v>0.32539028104439999</v>
      </c>
      <c r="G1923" s="52"/>
      <c r="I1923" s="45"/>
    </row>
    <row r="1924" spans="1:9">
      <c r="A1924" s="45" t="s">
        <v>1622</v>
      </c>
      <c r="C1924" s="1" t="s">
        <v>17</v>
      </c>
      <c r="D1924" s="44"/>
      <c r="F1924" s="17">
        <v>0.38769097261752</v>
      </c>
      <c r="G1924" s="52"/>
      <c r="I1924" s="45"/>
    </row>
    <row r="1925" spans="1:9">
      <c r="A1925" s="45" t="s">
        <v>1265</v>
      </c>
      <c r="C1925" s="1" t="s">
        <v>17</v>
      </c>
      <c r="D1925" s="44"/>
      <c r="F1925" s="17">
        <v>115.25653427964585</v>
      </c>
      <c r="G1925" s="52"/>
      <c r="I1925" s="45"/>
    </row>
    <row r="1926" spans="1:9">
      <c r="A1926" s="45" t="s">
        <v>3167</v>
      </c>
      <c r="C1926" s="1" t="s">
        <v>5</v>
      </c>
      <c r="D1926" s="44"/>
      <c r="F1926" s="17">
        <v>8.1309104173439994</v>
      </c>
      <c r="G1926" s="52"/>
      <c r="I1926" s="45"/>
    </row>
    <row r="1927" spans="1:9">
      <c r="A1927" s="45" t="s">
        <v>2302</v>
      </c>
      <c r="C1927" s="1" t="s">
        <v>5</v>
      </c>
      <c r="D1927" s="44"/>
      <c r="F1927" s="17">
        <v>1.1299562805960002</v>
      </c>
      <c r="G1927" s="52"/>
      <c r="I1927" s="45"/>
    </row>
    <row r="1928" spans="1:9">
      <c r="A1928" s="45" t="s">
        <v>3168</v>
      </c>
      <c r="C1928" s="1" t="s">
        <v>17</v>
      </c>
      <c r="D1928" s="44"/>
      <c r="F1928" s="17">
        <v>0.46743396731459996</v>
      </c>
      <c r="G1928" s="52"/>
      <c r="I1928" s="45"/>
    </row>
    <row r="1929" spans="1:9">
      <c r="A1929" s="45" t="s">
        <v>2303</v>
      </c>
      <c r="C1929" s="1" t="s">
        <v>5</v>
      </c>
      <c r="D1929" s="44"/>
      <c r="F1929" s="17">
        <v>14.019552658425599</v>
      </c>
      <c r="G1929" s="52"/>
      <c r="I1929" s="45"/>
    </row>
    <row r="1930" spans="1:9">
      <c r="A1930" s="45" t="s">
        <v>3169</v>
      </c>
      <c r="C1930" s="1" t="s">
        <v>17</v>
      </c>
      <c r="D1930" s="44"/>
      <c r="F1930" s="17">
        <v>0.47212520205707997</v>
      </c>
      <c r="G1930" s="52"/>
      <c r="I1930" s="45"/>
    </row>
    <row r="1931" spans="1:9">
      <c r="A1931" s="45" t="s">
        <v>1266</v>
      </c>
      <c r="C1931" s="1" t="s">
        <v>5</v>
      </c>
      <c r="D1931" s="44"/>
      <c r="F1931" s="17">
        <v>181.30474409999999</v>
      </c>
      <c r="G1931" s="52"/>
      <c r="I1931" s="45"/>
    </row>
    <row r="1932" spans="1:9">
      <c r="A1932" s="45" t="s">
        <v>2304</v>
      </c>
      <c r="C1932" s="1" t="s">
        <v>5</v>
      </c>
      <c r="D1932" s="44"/>
      <c r="F1932" s="17">
        <v>1.9904844064248</v>
      </c>
      <c r="G1932" s="52"/>
      <c r="I1932" s="45"/>
    </row>
    <row r="1933" spans="1:9">
      <c r="A1933" s="45" t="s">
        <v>3170</v>
      </c>
      <c r="C1933" s="1" t="s">
        <v>6</v>
      </c>
      <c r="D1933" s="44"/>
      <c r="F1933" s="17">
        <v>26.874270242253722</v>
      </c>
      <c r="G1933" s="52"/>
      <c r="I1933" s="45"/>
    </row>
    <row r="1934" spans="1:9">
      <c r="A1934" s="45" t="s">
        <v>3171</v>
      </c>
      <c r="C1934" s="1" t="s">
        <v>11</v>
      </c>
      <c r="D1934" s="44"/>
      <c r="F1934" s="17">
        <v>233.7144125088</v>
      </c>
      <c r="G1934" s="52"/>
      <c r="I1934" s="45"/>
    </row>
    <row r="1935" spans="1:9">
      <c r="A1935" s="45" t="s">
        <v>3172</v>
      </c>
      <c r="C1935" s="1" t="s">
        <v>5</v>
      </c>
      <c r="D1935" s="44"/>
      <c r="F1935" s="17">
        <v>186.97017411408001</v>
      </c>
      <c r="G1935" s="52"/>
      <c r="I1935" s="45"/>
    </row>
    <row r="1936" spans="1:9">
      <c r="A1936" s="45" t="s">
        <v>947</v>
      </c>
      <c r="C1936" s="1" t="s">
        <v>5</v>
      </c>
      <c r="D1936" s="44"/>
      <c r="F1936" s="17">
        <v>164.05393913</v>
      </c>
      <c r="G1936" s="52"/>
      <c r="I1936" s="45"/>
    </row>
    <row r="1937" spans="1:9">
      <c r="A1937" s="45" t="s">
        <v>2305</v>
      </c>
      <c r="C1937" s="1" t="s">
        <v>5</v>
      </c>
      <c r="D1937" s="44"/>
      <c r="F1937" s="17">
        <v>0.70542888530399994</v>
      </c>
      <c r="G1937" s="52"/>
      <c r="I1937" s="45"/>
    </row>
    <row r="1938" spans="1:9">
      <c r="A1938" s="45" t="s">
        <v>1517</v>
      </c>
      <c r="C1938" s="1" t="s">
        <v>17</v>
      </c>
      <c r="D1938" s="44"/>
      <c r="F1938" s="17">
        <v>0.99891981878832004</v>
      </c>
      <c r="G1938" s="52"/>
      <c r="I1938" s="45"/>
    </row>
    <row r="1939" spans="1:9">
      <c r="A1939" s="45" t="s">
        <v>3173</v>
      </c>
      <c r="C1939" s="1" t="s">
        <v>11</v>
      </c>
      <c r="D1939" s="44"/>
      <c r="F1939" s="17">
        <v>5.2412039756762399</v>
      </c>
      <c r="G1939" s="52"/>
      <c r="I1939" s="45"/>
    </row>
    <row r="1940" spans="1:9">
      <c r="A1940" s="45" t="s">
        <v>1712</v>
      </c>
      <c r="C1940" s="1" t="s">
        <v>17</v>
      </c>
      <c r="D1940" s="44"/>
      <c r="F1940" s="17">
        <v>1.4524651519092</v>
      </c>
      <c r="G1940" s="52"/>
      <c r="I1940" s="45"/>
    </row>
    <row r="1941" spans="1:9">
      <c r="A1941" s="45" t="s">
        <v>3174</v>
      </c>
      <c r="C1941" s="1" t="s">
        <v>12</v>
      </c>
      <c r="D1941" s="44"/>
      <c r="F1941" s="17">
        <v>230.49730310230595</v>
      </c>
      <c r="G1941" s="52"/>
      <c r="I1941" s="45"/>
    </row>
    <row r="1942" spans="1:9">
      <c r="A1942" s="45" t="s">
        <v>3175</v>
      </c>
      <c r="C1942" s="1" t="s">
        <v>21</v>
      </c>
      <c r="D1942" s="44"/>
      <c r="F1942" s="17">
        <v>251.37906665209135</v>
      </c>
      <c r="G1942" s="52"/>
      <c r="I1942" s="45"/>
    </row>
    <row r="1943" spans="1:9">
      <c r="A1943" s="45" t="s">
        <v>1205</v>
      </c>
      <c r="C1943" s="1" t="s">
        <v>5</v>
      </c>
      <c r="D1943" s="44"/>
      <c r="F1943" s="17">
        <v>184.94581248</v>
      </c>
      <c r="G1943" s="52"/>
      <c r="I1943" s="45"/>
    </row>
    <row r="1944" spans="1:9">
      <c r="A1944" s="45" t="s">
        <v>3176</v>
      </c>
      <c r="C1944" s="1" t="s">
        <v>12</v>
      </c>
      <c r="D1944" s="44"/>
      <c r="F1944" s="17">
        <v>210.47744125999998</v>
      </c>
      <c r="G1944" s="52"/>
      <c r="I1944" s="45"/>
    </row>
    <row r="1945" spans="1:9">
      <c r="A1945" s="45" t="s">
        <v>2306</v>
      </c>
      <c r="C1945" s="1" t="s">
        <v>5</v>
      </c>
      <c r="D1945" s="44"/>
      <c r="F1945" s="17">
        <v>0.31512901820400002</v>
      </c>
      <c r="G1945" s="52"/>
      <c r="I1945" s="45"/>
    </row>
    <row r="1946" spans="1:9">
      <c r="A1946" s="45" t="s">
        <v>2426</v>
      </c>
      <c r="C1946" s="1" t="s">
        <v>5</v>
      </c>
      <c r="D1946" s="44"/>
      <c r="F1946" s="17">
        <v>95.223610190000002</v>
      </c>
      <c r="G1946" s="52"/>
      <c r="I1946" s="45"/>
    </row>
    <row r="1947" spans="1:9">
      <c r="A1947" s="45" t="s">
        <v>2307</v>
      </c>
      <c r="C1947" s="1" t="s">
        <v>5</v>
      </c>
      <c r="D1947" s="44"/>
      <c r="F1947" s="17">
        <v>2.0404138262507998</v>
      </c>
      <c r="G1947" s="52"/>
      <c r="I1947" s="45"/>
    </row>
    <row r="1948" spans="1:9">
      <c r="A1948" s="45" t="s">
        <v>2308</v>
      </c>
      <c r="C1948" s="1" t="s">
        <v>5</v>
      </c>
      <c r="D1948" s="44"/>
      <c r="F1948" s="17">
        <v>0.48981539847240002</v>
      </c>
      <c r="G1948" s="52"/>
      <c r="I1948" s="45"/>
    </row>
    <row r="1949" spans="1:9">
      <c r="A1949" s="45" t="s">
        <v>1743</v>
      </c>
      <c r="C1949" s="1" t="s">
        <v>1161</v>
      </c>
      <c r="D1949" s="44"/>
      <c r="F1949" s="17">
        <v>32.541338979091798</v>
      </c>
      <c r="G1949" s="52"/>
      <c r="I1949" s="45"/>
    </row>
    <row r="1950" spans="1:9">
      <c r="A1950" s="45" t="s">
        <v>339</v>
      </c>
      <c r="C1950" s="1" t="s">
        <v>5</v>
      </c>
      <c r="D1950" s="44"/>
      <c r="F1950" s="17">
        <v>199.85357243708998</v>
      </c>
      <c r="G1950" s="52"/>
      <c r="I1950" s="45"/>
    </row>
    <row r="1951" spans="1:9">
      <c r="A1951" s="45" t="s">
        <v>2309</v>
      </c>
      <c r="C1951" s="1" t="s">
        <v>5</v>
      </c>
      <c r="D1951" s="44"/>
      <c r="F1951" s="17">
        <v>0.62584556720399998</v>
      </c>
      <c r="G1951" s="52"/>
      <c r="I1951" s="45"/>
    </row>
    <row r="1952" spans="1:9">
      <c r="A1952" s="45" t="s">
        <v>2310</v>
      </c>
      <c r="C1952" s="1" t="s">
        <v>5</v>
      </c>
      <c r="D1952" s="44"/>
      <c r="F1952" s="17">
        <v>10.0479700024704</v>
      </c>
      <c r="G1952" s="52"/>
      <c r="I1952" s="45"/>
    </row>
    <row r="1953" spans="1:9">
      <c r="A1953" s="45" t="s">
        <v>1206</v>
      </c>
      <c r="C1953" s="1" t="s">
        <v>17</v>
      </c>
      <c r="D1953" s="44"/>
      <c r="F1953" s="17">
        <v>31.573697620000001</v>
      </c>
      <c r="G1953" s="52"/>
      <c r="I1953" s="45"/>
    </row>
    <row r="1954" spans="1:9">
      <c r="A1954" s="45" t="s">
        <v>3177</v>
      </c>
      <c r="C1954" s="1" t="s">
        <v>21</v>
      </c>
      <c r="D1954" s="44"/>
      <c r="F1954" s="17">
        <v>79.262131549999992</v>
      </c>
      <c r="G1954" s="52"/>
      <c r="I1954" s="45"/>
    </row>
    <row r="1955" spans="1:9">
      <c r="A1955" s="45" t="s">
        <v>3178</v>
      </c>
      <c r="C1955" s="1" t="s">
        <v>5</v>
      </c>
      <c r="D1955" s="44"/>
      <c r="F1955" s="17">
        <v>19.600649849523599</v>
      </c>
      <c r="G1955" s="52"/>
      <c r="I1955" s="45"/>
    </row>
    <row r="1956" spans="1:9">
      <c r="A1956" s="45" t="s">
        <v>2311</v>
      </c>
      <c r="C1956" s="1" t="s">
        <v>5</v>
      </c>
      <c r="D1956" s="44"/>
      <c r="F1956" s="17">
        <v>0.45016299797040005</v>
      </c>
      <c r="G1956" s="52"/>
      <c r="I1956" s="45"/>
    </row>
    <row r="1957" spans="1:9">
      <c r="A1957" s="45" t="s">
        <v>2312</v>
      </c>
      <c r="C1957" s="1" t="s">
        <v>5</v>
      </c>
      <c r="D1957" s="44"/>
      <c r="F1957" s="17">
        <v>0.49326319167839999</v>
      </c>
      <c r="G1957" s="52"/>
      <c r="I1957" s="45"/>
    </row>
    <row r="1958" spans="1:9">
      <c r="A1958" s="45" t="s">
        <v>2313</v>
      </c>
      <c r="C1958" s="1" t="s">
        <v>5</v>
      </c>
      <c r="D1958" s="44"/>
      <c r="F1958" s="17">
        <v>6.3697722865919992</v>
      </c>
      <c r="G1958" s="52"/>
      <c r="I1958" s="45"/>
    </row>
    <row r="1959" spans="1:9">
      <c r="A1959" s="45" t="s">
        <v>2314</v>
      </c>
      <c r="C1959" s="1" t="s">
        <v>5</v>
      </c>
      <c r="D1959" s="44"/>
      <c r="F1959" s="17">
        <v>10.998687717388799</v>
      </c>
      <c r="G1959" s="52"/>
      <c r="I1959" s="45"/>
    </row>
    <row r="1960" spans="1:9">
      <c r="A1960" s="45" t="s">
        <v>1207</v>
      </c>
      <c r="C1960" s="1" t="s">
        <v>5</v>
      </c>
      <c r="D1960" s="44"/>
      <c r="F1960" s="17">
        <v>191.57488836682239</v>
      </c>
      <c r="G1960" s="52"/>
      <c r="I1960" s="45"/>
    </row>
    <row r="1961" spans="1:9">
      <c r="A1961" s="45" t="s">
        <v>2315</v>
      </c>
      <c r="C1961" s="1" t="s">
        <v>5</v>
      </c>
      <c r="D1961" s="44"/>
      <c r="F1961" s="17">
        <v>1.9371054935231997</v>
      </c>
      <c r="G1961" s="52"/>
      <c r="I1961" s="45"/>
    </row>
    <row r="1962" spans="1:9">
      <c r="A1962" s="45" t="s">
        <v>2316</v>
      </c>
      <c r="C1962" s="1" t="s">
        <v>5</v>
      </c>
      <c r="D1962" s="44"/>
      <c r="F1962" s="17">
        <v>0.3276906622704</v>
      </c>
      <c r="G1962" s="52"/>
      <c r="I1962" s="45"/>
    </row>
    <row r="1963" spans="1:9">
      <c r="A1963" s="45" t="s">
        <v>2317</v>
      </c>
      <c r="C1963" s="1" t="s">
        <v>5</v>
      </c>
      <c r="D1963" s="44"/>
      <c r="F1963" s="17">
        <v>2.2704117403968</v>
      </c>
      <c r="G1963" s="52"/>
      <c r="I1963" s="45"/>
    </row>
    <row r="1964" spans="1:9">
      <c r="A1964" s="45" t="s">
        <v>716</v>
      </c>
      <c r="C1964" s="1" t="s">
        <v>5</v>
      </c>
      <c r="D1964" s="44"/>
      <c r="F1964" s="17">
        <v>10.186805348319599</v>
      </c>
      <c r="G1964" s="52"/>
      <c r="I1964" s="45"/>
    </row>
    <row r="1965" spans="1:9">
      <c r="A1965" s="45" t="s">
        <v>2319</v>
      </c>
      <c r="C1965" s="1" t="s">
        <v>5</v>
      </c>
      <c r="D1965" s="44"/>
      <c r="F1965" s="17">
        <v>7.6022418186000001E-2</v>
      </c>
      <c r="G1965" s="52"/>
      <c r="I1965" s="45"/>
    </row>
    <row r="1966" spans="1:9">
      <c r="A1966" s="45" t="s">
        <v>2318</v>
      </c>
      <c r="C1966" s="1" t="s">
        <v>5</v>
      </c>
      <c r="D1966" s="44"/>
      <c r="F1966" s="17">
        <v>0.60081341823360002</v>
      </c>
      <c r="G1966" s="52"/>
      <c r="I1966" s="45"/>
    </row>
    <row r="1967" spans="1:9">
      <c r="A1967" s="45" t="s">
        <v>2320</v>
      </c>
      <c r="C1967" s="1" t="s">
        <v>5</v>
      </c>
      <c r="D1967" s="44"/>
      <c r="F1967" s="17">
        <v>0.40873011482159999</v>
      </c>
      <c r="G1967" s="52"/>
      <c r="I1967" s="45"/>
    </row>
    <row r="1968" spans="1:9">
      <c r="A1968" s="45" t="s">
        <v>3179</v>
      </c>
      <c r="C1968" s="1" t="s">
        <v>5</v>
      </c>
      <c r="D1968" s="44"/>
      <c r="F1968" s="17">
        <v>199.10494169</v>
      </c>
      <c r="G1968" s="52"/>
      <c r="I1968" s="45"/>
    </row>
    <row r="1969" spans="1:9">
      <c r="A1969" s="45" t="s">
        <v>3180</v>
      </c>
      <c r="C1969" s="1" t="s">
        <v>5</v>
      </c>
      <c r="D1969" s="44"/>
      <c r="F1969" s="17">
        <v>0.31320777327839999</v>
      </c>
      <c r="G1969" s="52"/>
      <c r="I1969" s="45"/>
    </row>
    <row r="1970" spans="1:9">
      <c r="A1970" s="45" t="s">
        <v>3181</v>
      </c>
      <c r="C1970" s="1" t="s">
        <v>5</v>
      </c>
      <c r="D1970" s="44"/>
      <c r="F1970" s="17">
        <v>0.33287474151360003</v>
      </c>
      <c r="G1970" s="52"/>
      <c r="I1970" s="45"/>
    </row>
    <row r="1971" spans="1:9">
      <c r="A1971" s="45" t="s">
        <v>1528</v>
      </c>
      <c r="C1971" s="1" t="s">
        <v>17</v>
      </c>
      <c r="D1971" s="44"/>
      <c r="F1971" s="17">
        <v>1.6431724108800001</v>
      </c>
      <c r="G1971" s="52"/>
      <c r="I1971" s="45"/>
    </row>
    <row r="1972" spans="1:9">
      <c r="A1972" s="45" t="s">
        <v>3182</v>
      </c>
      <c r="C1972" s="1" t="s">
        <v>17</v>
      </c>
      <c r="D1972" s="44"/>
      <c r="F1972" s="17">
        <v>99.307751269999997</v>
      </c>
      <c r="G1972" s="52"/>
      <c r="I1972" s="45"/>
    </row>
    <row r="1973" spans="1:9">
      <c r="A1973" s="45" t="s">
        <v>2326</v>
      </c>
      <c r="C1973" s="1" t="s">
        <v>5</v>
      </c>
      <c r="D1973" s="44"/>
      <c r="F1973" s="17">
        <v>0.37047977984159997</v>
      </c>
      <c r="G1973" s="52"/>
      <c r="I1973" s="45"/>
    </row>
    <row r="1974" spans="1:9">
      <c r="A1974" s="45" t="s">
        <v>2321</v>
      </c>
      <c r="C1974" s="1" t="s">
        <v>5</v>
      </c>
      <c r="D1974" s="44"/>
      <c r="F1974" s="17">
        <v>16.463826015436801</v>
      </c>
      <c r="G1974" s="52"/>
      <c r="I1974" s="45"/>
    </row>
    <row r="1975" spans="1:9">
      <c r="A1975" s="45" t="s">
        <v>3183</v>
      </c>
      <c r="C1975" s="1" t="s">
        <v>6</v>
      </c>
      <c r="D1975" s="44"/>
      <c r="F1975" s="17">
        <v>0.54493636389191991</v>
      </c>
      <c r="G1975" s="52"/>
      <c r="I1975" s="45"/>
    </row>
    <row r="1976" spans="1:9">
      <c r="A1976" s="45" t="s">
        <v>3184</v>
      </c>
      <c r="C1976" s="1" t="s">
        <v>9</v>
      </c>
      <c r="D1976" s="44"/>
      <c r="F1976" s="17">
        <v>1.9732990255149601</v>
      </c>
      <c r="G1976" s="52"/>
      <c r="I1976" s="45"/>
    </row>
    <row r="1977" spans="1:9">
      <c r="A1977" s="45" t="s">
        <v>1499</v>
      </c>
      <c r="C1977" s="1" t="s">
        <v>4</v>
      </c>
      <c r="D1977" s="44"/>
      <c r="F1977" s="17">
        <v>4.0444660949378406</v>
      </c>
      <c r="G1977" s="52"/>
      <c r="I1977" s="45"/>
    </row>
    <row r="1978" spans="1:9">
      <c r="A1978" s="45" t="s">
        <v>1208</v>
      </c>
      <c r="C1978" s="1" t="s">
        <v>5</v>
      </c>
      <c r="D1978" s="44"/>
      <c r="F1978" s="17">
        <v>191.23313325000001</v>
      </c>
      <c r="G1978" s="52"/>
      <c r="I1978" s="45"/>
    </row>
    <row r="1979" spans="1:9">
      <c r="A1979" s="45" t="s">
        <v>1687</v>
      </c>
      <c r="C1979" s="1" t="s">
        <v>17</v>
      </c>
      <c r="D1979" s="44"/>
      <c r="F1979" s="17">
        <v>0.2507358002292</v>
      </c>
      <c r="G1979" s="52"/>
      <c r="I1979" s="45"/>
    </row>
    <row r="1980" spans="1:9">
      <c r="A1980" s="45" t="s">
        <v>2322</v>
      </c>
      <c r="C1980" s="1" t="s">
        <v>5</v>
      </c>
      <c r="D1980" s="44"/>
      <c r="F1980" s="17">
        <v>2.1255321159072</v>
      </c>
      <c r="G1980" s="52"/>
      <c r="I1980" s="45"/>
    </row>
    <row r="1981" spans="1:9">
      <c r="A1981" s="45" t="s">
        <v>2323</v>
      </c>
      <c r="C1981" s="1" t="s">
        <v>5</v>
      </c>
      <c r="D1981" s="44"/>
      <c r="F1981" s="17">
        <v>1.7077954381488001</v>
      </c>
      <c r="G1981" s="52"/>
      <c r="I1981" s="45"/>
    </row>
    <row r="1982" spans="1:9">
      <c r="A1982" s="45" t="s">
        <v>2324</v>
      </c>
      <c r="C1982" s="1" t="s">
        <v>5</v>
      </c>
      <c r="D1982" s="44"/>
      <c r="F1982" s="17">
        <v>0.74619633488400006</v>
      </c>
      <c r="G1982" s="52"/>
      <c r="I1982" s="45"/>
    </row>
    <row r="1983" spans="1:9">
      <c r="A1983" s="45" t="s">
        <v>2325</v>
      </c>
      <c r="C1983" s="1" t="s">
        <v>5</v>
      </c>
      <c r="D1983" s="44"/>
      <c r="F1983" s="17">
        <v>1.1368095010272001</v>
      </c>
      <c r="G1983" s="52"/>
      <c r="I1983" s="45"/>
    </row>
    <row r="1984" spans="1:9">
      <c r="A1984" s="45" t="s">
        <v>3185</v>
      </c>
      <c r="C1984" s="1" t="s">
        <v>6</v>
      </c>
      <c r="D1984" s="44"/>
      <c r="F1984" s="17">
        <v>13.836730617258119</v>
      </c>
      <c r="G1984" s="52"/>
      <c r="I1984" s="45"/>
    </row>
    <row r="1985" spans="1:9">
      <c r="A1985" s="45" t="s">
        <v>3186</v>
      </c>
      <c r="C1985" s="1" t="s">
        <v>6</v>
      </c>
      <c r="D1985" s="44"/>
      <c r="F1985" s="17">
        <v>0.46114287414624</v>
      </c>
      <c r="G1985" s="52"/>
      <c r="I1985" s="45"/>
    </row>
    <row r="1986" spans="1:9">
      <c r="A1986" s="45" t="s">
        <v>2327</v>
      </c>
      <c r="C1986" s="1" t="s">
        <v>5</v>
      </c>
      <c r="D1986" s="44"/>
      <c r="F1986" s="17">
        <v>0.20251527238799999</v>
      </c>
      <c r="G1986" s="52"/>
      <c r="I1986" s="45"/>
    </row>
    <row r="1987" spans="1:9">
      <c r="A1987" s="45" t="s">
        <v>3187</v>
      </c>
      <c r="C1987" s="1" t="s">
        <v>14</v>
      </c>
      <c r="D1987" s="44"/>
      <c r="F1987" s="17">
        <v>7.2644300019719998E-2</v>
      </c>
      <c r="G1987" s="52"/>
      <c r="I1987" s="45"/>
    </row>
    <row r="1988" spans="1:9">
      <c r="A1988" s="45" t="s">
        <v>2328</v>
      </c>
      <c r="C1988" s="1" t="s">
        <v>5</v>
      </c>
      <c r="D1988" s="44"/>
      <c r="F1988" s="17">
        <v>42.620374261951198</v>
      </c>
      <c r="G1988" s="52"/>
      <c r="I1988" s="45"/>
    </row>
    <row r="1989" spans="1:9">
      <c r="A1989" s="45" t="s">
        <v>3188</v>
      </c>
      <c r="C1989" s="1" t="s">
        <v>20</v>
      </c>
      <c r="D1989" s="44"/>
      <c r="F1989" s="17">
        <v>5.2015688419265995</v>
      </c>
      <c r="G1989" s="52"/>
      <c r="I1989" s="45"/>
    </row>
    <row r="1990" spans="1:9">
      <c r="A1990" s="45" t="s">
        <v>1209</v>
      </c>
      <c r="C1990" s="1" t="s">
        <v>5</v>
      </c>
      <c r="D1990" s="44"/>
      <c r="F1990" s="17">
        <v>202.68222495408477</v>
      </c>
      <c r="G1990" s="52"/>
      <c r="I1990" s="45"/>
    </row>
    <row r="1991" spans="1:9">
      <c r="A1991" s="45" t="s">
        <v>2329</v>
      </c>
      <c r="C1991" s="1" t="s">
        <v>5</v>
      </c>
      <c r="D1991" s="44"/>
      <c r="F1991" s="17">
        <v>0.48504183773759996</v>
      </c>
      <c r="G1991" s="52"/>
      <c r="I1991" s="45"/>
    </row>
    <row r="1992" spans="1:9">
      <c r="A1992" s="45" t="s">
        <v>3189</v>
      </c>
      <c r="C1992" s="1" t="s">
        <v>10</v>
      </c>
      <c r="D1992" s="44"/>
      <c r="F1992" s="17">
        <v>0.10070559700343999</v>
      </c>
      <c r="G1992" s="52"/>
      <c r="I1992" s="45"/>
    </row>
    <row r="1993" spans="1:9">
      <c r="A1993" s="45" t="s">
        <v>3190</v>
      </c>
      <c r="C1993" s="1" t="s">
        <v>16</v>
      </c>
      <c r="D1993" s="44"/>
      <c r="F1993" s="17">
        <v>72.879907099999997</v>
      </c>
      <c r="G1993" s="52"/>
      <c r="I1993" s="45"/>
    </row>
    <row r="1994" spans="1:9">
      <c r="A1994" s="45" t="s">
        <v>2330</v>
      </c>
      <c r="C1994" s="1" t="s">
        <v>5</v>
      </c>
      <c r="D1994" s="44"/>
      <c r="F1994" s="17">
        <v>0.53221302299880002</v>
      </c>
      <c r="G1994" s="52"/>
      <c r="I1994" s="45"/>
    </row>
    <row r="1995" spans="1:9">
      <c r="A1995" s="45" t="s">
        <v>3191</v>
      </c>
      <c r="C1995" s="1" t="s">
        <v>5</v>
      </c>
      <c r="D1995" s="44"/>
      <c r="F1995" s="17">
        <v>43.132820743583999</v>
      </c>
      <c r="G1995" s="52"/>
      <c r="I1995" s="45"/>
    </row>
    <row r="1996" spans="1:9">
      <c r="A1996" s="45" t="s">
        <v>75</v>
      </c>
      <c r="C1996" s="1" t="s">
        <v>5</v>
      </c>
      <c r="D1996" s="44"/>
      <c r="F1996" s="17">
        <v>165.47729525973361</v>
      </c>
      <c r="G1996" s="52"/>
      <c r="I1996" s="45"/>
    </row>
    <row r="1997" spans="1:9">
      <c r="A1997" s="45" t="s">
        <v>2331</v>
      </c>
      <c r="C1997" s="1" t="s">
        <v>5</v>
      </c>
      <c r="D1997" s="44"/>
      <c r="F1997" s="17">
        <v>0.59095427262299993</v>
      </c>
      <c r="G1997" s="52"/>
      <c r="I1997" s="45"/>
    </row>
    <row r="1998" spans="1:9">
      <c r="A1998" s="45" t="s">
        <v>2333</v>
      </c>
      <c r="C1998" s="1" t="s">
        <v>5</v>
      </c>
      <c r="D1998" s="44"/>
      <c r="F1998" s="17">
        <v>0.1018373571072</v>
      </c>
      <c r="G1998" s="52"/>
      <c r="I1998" s="45"/>
    </row>
    <row r="1999" spans="1:9">
      <c r="A1999" s="45" t="s">
        <v>609</v>
      </c>
      <c r="C1999" s="1" t="s">
        <v>5</v>
      </c>
      <c r="D1999" s="44"/>
      <c r="F1999" s="17">
        <v>18.1167525396</v>
      </c>
      <c r="G1999" s="52"/>
      <c r="I1999" s="45"/>
    </row>
    <row r="2000" spans="1:9">
      <c r="A2000" s="45" t="s">
        <v>2332</v>
      </c>
      <c r="C2000" s="1" t="s">
        <v>5</v>
      </c>
      <c r="D2000" s="44"/>
      <c r="F2000" s="17">
        <v>16.6196508387624</v>
      </c>
      <c r="G2000" s="52"/>
      <c r="I2000" s="45"/>
    </row>
    <row r="2001" spans="1:9">
      <c r="A2001" s="45" t="s">
        <v>3192</v>
      </c>
      <c r="C2001" s="1" t="s">
        <v>5</v>
      </c>
      <c r="D2001" s="44"/>
      <c r="F2001" s="17">
        <v>15.112089971035202</v>
      </c>
      <c r="G2001" s="52"/>
      <c r="I2001" s="45"/>
    </row>
    <row r="2002" spans="1:9">
      <c r="A2002" s="45" t="s">
        <v>2334</v>
      </c>
      <c r="C2002" s="1" t="s">
        <v>5</v>
      </c>
      <c r="D2002" s="44"/>
      <c r="F2002" s="17">
        <v>0.94718231304840006</v>
      </c>
      <c r="G2002" s="52"/>
      <c r="I2002" s="45"/>
    </row>
    <row r="2003" spans="1:9">
      <c r="A2003" s="45" t="s">
        <v>3193</v>
      </c>
      <c r="C2003" s="1" t="s">
        <v>9</v>
      </c>
      <c r="D2003" s="44"/>
      <c r="F2003" s="17">
        <v>0.38119889602079998</v>
      </c>
      <c r="G2003" s="52"/>
      <c r="I2003" s="45"/>
    </row>
    <row r="2004" spans="1:9">
      <c r="A2004" s="45" t="s">
        <v>3194</v>
      </c>
      <c r="C2004" s="1" t="s">
        <v>5</v>
      </c>
      <c r="D2004" s="44"/>
      <c r="F2004" s="17">
        <v>173.49604658000001</v>
      </c>
      <c r="G2004" s="52"/>
      <c r="I2004" s="45"/>
    </row>
    <row r="2005" spans="1:9">
      <c r="A2005" s="45" t="s">
        <v>1278</v>
      </c>
      <c r="C2005" s="1" t="s">
        <v>18</v>
      </c>
      <c r="D2005" s="44"/>
      <c r="F2005" s="17">
        <v>192.03973093000002</v>
      </c>
      <c r="G2005" s="52"/>
      <c r="I2005" s="45"/>
    </row>
    <row r="2006" spans="1:9">
      <c r="A2006" s="45" t="s">
        <v>2335</v>
      </c>
      <c r="C2006" s="1" t="s">
        <v>5</v>
      </c>
      <c r="D2006" s="44"/>
      <c r="F2006" s="17">
        <v>12.196464087693601</v>
      </c>
      <c r="G2006" s="52"/>
      <c r="I2006" s="45"/>
    </row>
    <row r="2007" spans="1:9">
      <c r="A2007" s="45" t="s">
        <v>3195</v>
      </c>
      <c r="C2007" s="1" t="s">
        <v>21</v>
      </c>
      <c r="D2007" s="44"/>
      <c r="F2007" s="17">
        <v>0.18823560280668</v>
      </c>
      <c r="G2007" s="52"/>
      <c r="I2007" s="45"/>
    </row>
    <row r="2008" spans="1:9">
      <c r="A2008" s="45" t="s">
        <v>1490</v>
      </c>
      <c r="C2008" s="1" t="s">
        <v>5</v>
      </c>
      <c r="D2008" s="44"/>
      <c r="F2008" s="17">
        <v>0.32023222288199998</v>
      </c>
      <c r="G2008" s="52"/>
      <c r="I2008" s="45"/>
    </row>
    <row r="2009" spans="1:9">
      <c r="A2009" s="45" t="s">
        <v>3196</v>
      </c>
      <c r="C2009" s="1" t="s">
        <v>16</v>
      </c>
      <c r="D2009" s="44"/>
      <c r="F2009" s="17">
        <v>29.82103068</v>
      </c>
      <c r="G2009" s="52"/>
      <c r="I2009" s="45"/>
    </row>
    <row r="2010" spans="1:9">
      <c r="A2010" s="45" t="s">
        <v>3197</v>
      </c>
      <c r="C2010" s="1" t="s">
        <v>9</v>
      </c>
      <c r="D2010" s="44"/>
      <c r="F2010" s="17">
        <v>26.17952168341224</v>
      </c>
      <c r="G2010" s="52"/>
      <c r="I2010" s="45"/>
    </row>
    <row r="2011" spans="1:9">
      <c r="A2011" s="45" t="s">
        <v>2336</v>
      </c>
      <c r="C2011" s="1" t="s">
        <v>5</v>
      </c>
      <c r="D2011" s="44"/>
      <c r="F2011" s="17">
        <v>0.23120384086800003</v>
      </c>
      <c r="G2011" s="52"/>
      <c r="I2011" s="45"/>
    </row>
    <row r="2012" spans="1:9">
      <c r="A2012" s="45" t="s">
        <v>2337</v>
      </c>
      <c r="C2012" s="1" t="s">
        <v>5</v>
      </c>
      <c r="D2012" s="44"/>
      <c r="F2012" s="17">
        <v>0.28143158780880001</v>
      </c>
      <c r="G2012" s="52"/>
      <c r="I2012" s="45"/>
    </row>
    <row r="2013" spans="1:9">
      <c r="A2013" s="45" t="s">
        <v>1473</v>
      </c>
      <c r="C2013" s="1" t="s">
        <v>9</v>
      </c>
      <c r="D2013" s="44"/>
      <c r="F2013" s="17">
        <v>0.32842268496179999</v>
      </c>
      <c r="G2013" s="52"/>
      <c r="I2013" s="45"/>
    </row>
    <row r="2014" spans="1:9">
      <c r="A2014" s="45" t="s">
        <v>2338</v>
      </c>
      <c r="C2014" s="1" t="s">
        <v>5</v>
      </c>
      <c r="D2014" s="44"/>
      <c r="F2014" s="17">
        <v>3.6149237312759999</v>
      </c>
      <c r="G2014" s="52"/>
      <c r="I2014" s="45"/>
    </row>
    <row r="2015" spans="1:9">
      <c r="A2015" s="45" t="s">
        <v>2339</v>
      </c>
      <c r="C2015" s="1" t="s">
        <v>5</v>
      </c>
      <c r="D2015" s="44"/>
      <c r="F2015" s="17">
        <v>0.79316078984999994</v>
      </c>
      <c r="G2015" s="52"/>
      <c r="I2015" s="45"/>
    </row>
    <row r="2016" spans="1:9">
      <c r="A2016" s="45" t="s">
        <v>219</v>
      </c>
      <c r="C2016" s="1" t="s">
        <v>5</v>
      </c>
      <c r="D2016" s="44"/>
      <c r="F2016" s="17">
        <v>194.6121105</v>
      </c>
      <c r="G2016" s="52"/>
      <c r="I2016" s="45"/>
    </row>
    <row r="2017" spans="1:9">
      <c r="A2017" s="45" t="s">
        <v>2340</v>
      </c>
      <c r="C2017" s="1" t="s">
        <v>5</v>
      </c>
      <c r="D2017" s="44"/>
      <c r="F2017" s="17">
        <v>0.44153942873040003</v>
      </c>
      <c r="G2017" s="52"/>
      <c r="I2017" s="45"/>
    </row>
    <row r="2018" spans="1:9">
      <c r="A2018" s="45" t="s">
        <v>2341</v>
      </c>
      <c r="C2018" s="1" t="s">
        <v>5</v>
      </c>
      <c r="D2018" s="44"/>
      <c r="F2018" s="17">
        <v>0.41945426523000001</v>
      </c>
      <c r="G2018" s="52"/>
      <c r="I2018" s="45"/>
    </row>
    <row r="2019" spans="1:9">
      <c r="A2019" s="45" t="s">
        <v>1891</v>
      </c>
      <c r="C2019" s="1" t="s">
        <v>5</v>
      </c>
      <c r="D2019" s="44"/>
      <c r="F2019" s="17">
        <v>0.43903852827120005</v>
      </c>
      <c r="G2019" s="52"/>
      <c r="I2019" s="45"/>
    </row>
    <row r="2020" spans="1:9">
      <c r="A2020" s="45" t="s">
        <v>2342</v>
      </c>
      <c r="C2020" s="1" t="s">
        <v>5</v>
      </c>
      <c r="D2020" s="44"/>
      <c r="F2020" s="17">
        <v>5.9248990866779998</v>
      </c>
      <c r="G2020" s="52"/>
      <c r="I2020" s="45"/>
    </row>
    <row r="2021" spans="1:9">
      <c r="A2021" s="45" t="s">
        <v>3198</v>
      </c>
      <c r="C2021" s="1" t="s">
        <v>9</v>
      </c>
      <c r="D2021" s="44"/>
      <c r="F2021" s="17">
        <v>1.33201626906348</v>
      </c>
      <c r="G2021" s="52"/>
      <c r="I2021" s="45"/>
    </row>
    <row r="2022" spans="1:9">
      <c r="A2022" s="45" t="s">
        <v>3199</v>
      </c>
      <c r="C2022" s="1" t="s">
        <v>21</v>
      </c>
      <c r="D2022" s="44"/>
      <c r="F2022" s="17">
        <v>175.28737926199898</v>
      </c>
      <c r="G2022" s="52"/>
      <c r="I2022" s="45"/>
    </row>
    <row r="2023" spans="1:9">
      <c r="A2023" s="45" t="s">
        <v>3200</v>
      </c>
      <c r="C2023" s="1" t="s">
        <v>21</v>
      </c>
      <c r="D2023" s="44"/>
      <c r="F2023" s="17">
        <v>0.37255592865348003</v>
      </c>
      <c r="G2023" s="52"/>
      <c r="I2023" s="45"/>
    </row>
    <row r="2024" spans="1:9">
      <c r="A2024" s="45" t="s">
        <v>3201</v>
      </c>
      <c r="C2024" s="1" t="s">
        <v>10</v>
      </c>
      <c r="D2024" s="44"/>
      <c r="F2024" s="17">
        <v>140.27635691999998</v>
      </c>
      <c r="G2024" s="52"/>
      <c r="I2024" s="45"/>
    </row>
    <row r="2025" spans="1:9">
      <c r="A2025" s="45" t="s">
        <v>3202</v>
      </c>
      <c r="C2025" s="1" t="s">
        <v>14</v>
      </c>
      <c r="D2025" s="44"/>
      <c r="F2025" s="17">
        <v>29.14869397565268</v>
      </c>
      <c r="G2025" s="52"/>
      <c r="I2025" s="45"/>
    </row>
    <row r="2026" spans="1:9">
      <c r="A2026" s="45" t="s">
        <v>3203</v>
      </c>
      <c r="C2026" s="1" t="s">
        <v>10</v>
      </c>
      <c r="D2026" s="44"/>
      <c r="F2026" s="17">
        <v>189.23614648</v>
      </c>
      <c r="G2026" s="52"/>
      <c r="I2026" s="45"/>
    </row>
    <row r="2027" spans="1:9">
      <c r="A2027" s="45" t="s">
        <v>3204</v>
      </c>
      <c r="C2027" s="1" t="s">
        <v>6</v>
      </c>
      <c r="D2027" s="44"/>
      <c r="F2027" s="17">
        <v>0.21996820623492</v>
      </c>
      <c r="G2027" s="52"/>
      <c r="I2027" s="45"/>
    </row>
    <row r="2028" spans="1:9">
      <c r="A2028" s="45" t="s">
        <v>1826</v>
      </c>
      <c r="C2028" s="1" t="s">
        <v>5</v>
      </c>
      <c r="D2028" s="44"/>
      <c r="F2028" s="17">
        <v>47.372587249759199</v>
      </c>
      <c r="G2028" s="52"/>
      <c r="I2028" s="45"/>
    </row>
    <row r="2029" spans="1:9">
      <c r="A2029" s="45" t="s">
        <v>2343</v>
      </c>
      <c r="C2029" s="1" t="s">
        <v>5</v>
      </c>
      <c r="D2029" s="44"/>
      <c r="F2029" s="17">
        <v>1.1545420176575998</v>
      </c>
      <c r="G2029" s="52"/>
      <c r="I2029" s="45"/>
    </row>
    <row r="2030" spans="1:9">
      <c r="A2030" s="45" t="s">
        <v>3205</v>
      </c>
      <c r="C2030" s="1" t="s">
        <v>10</v>
      </c>
      <c r="D2030" s="44"/>
      <c r="F2030" s="17">
        <v>3.0538440130770002</v>
      </c>
      <c r="G2030" s="52"/>
      <c r="I2030" s="45"/>
    </row>
    <row r="2031" spans="1:9">
      <c r="A2031" s="45" t="s">
        <v>3206</v>
      </c>
      <c r="C2031" s="1" t="s">
        <v>10</v>
      </c>
      <c r="D2031" s="44"/>
      <c r="F2031" s="17">
        <v>0.94054589790875998</v>
      </c>
      <c r="G2031" s="52"/>
      <c r="I2031" s="45"/>
    </row>
    <row r="2032" spans="1:9">
      <c r="A2032" s="45" t="s">
        <v>2344</v>
      </c>
      <c r="C2032" s="1" t="s">
        <v>5</v>
      </c>
      <c r="D2032" s="44"/>
      <c r="F2032" s="17">
        <v>0.35517180029759998</v>
      </c>
      <c r="G2032" s="52"/>
      <c r="I2032" s="45"/>
    </row>
    <row r="2033" spans="1:9">
      <c r="A2033" s="45" t="s">
        <v>610</v>
      </c>
      <c r="C2033" s="1" t="s">
        <v>341</v>
      </c>
      <c r="D2033" s="44"/>
      <c r="F2033" s="17">
        <v>55.832032490000003</v>
      </c>
      <c r="G2033" s="52"/>
      <c r="I2033" s="45"/>
    </row>
    <row r="2034" spans="1:9">
      <c r="A2034" s="45" t="s">
        <v>2345</v>
      </c>
      <c r="C2034" s="1" t="s">
        <v>5</v>
      </c>
      <c r="D2034" s="44"/>
      <c r="F2034" s="17">
        <v>6.4461429819072</v>
      </c>
      <c r="G2034" s="52"/>
      <c r="I2034" s="45"/>
    </row>
    <row r="2035" spans="1:9">
      <c r="A2035" s="45" t="s">
        <v>3207</v>
      </c>
      <c r="C2035" s="1" t="s">
        <v>4</v>
      </c>
      <c r="D2035" s="44"/>
      <c r="F2035" s="17">
        <v>167.86916263000001</v>
      </c>
      <c r="G2035" s="52"/>
      <c r="I2035" s="45"/>
    </row>
    <row r="2036" spans="1:9">
      <c r="A2036" s="45" t="s">
        <v>1456</v>
      </c>
      <c r="C2036" s="1" t="s">
        <v>18</v>
      </c>
      <c r="D2036" s="44"/>
      <c r="F2036" s="17">
        <v>44.660679520000002</v>
      </c>
      <c r="G2036" s="52"/>
      <c r="I2036" s="45"/>
    </row>
    <row r="2037" spans="1:9">
      <c r="A2037" s="45" t="s">
        <v>2346</v>
      </c>
      <c r="C2037" s="1" t="s">
        <v>5</v>
      </c>
      <c r="D2037" s="44"/>
      <c r="F2037" s="17">
        <v>0.72301488625080002</v>
      </c>
      <c r="G2037" s="52"/>
      <c r="I2037" s="45"/>
    </row>
    <row r="2038" spans="1:9">
      <c r="A2038" s="45" t="s">
        <v>1491</v>
      </c>
      <c r="C2038" s="1" t="s">
        <v>5</v>
      </c>
      <c r="D2038" s="44"/>
      <c r="F2038" s="17">
        <v>49.0221541777968</v>
      </c>
      <c r="G2038" s="52"/>
      <c r="I2038" s="45"/>
    </row>
    <row r="2039" spans="1:9">
      <c r="A2039" s="45" t="s">
        <v>78</v>
      </c>
      <c r="C2039" s="1" t="s">
        <v>5</v>
      </c>
      <c r="D2039" s="44"/>
      <c r="F2039" s="17">
        <v>189.28775016999998</v>
      </c>
      <c r="G2039" s="52"/>
      <c r="I2039" s="45"/>
    </row>
    <row r="2040" spans="1:9">
      <c r="A2040" s="45" t="s">
        <v>3208</v>
      </c>
      <c r="C2040" s="1" t="s">
        <v>21</v>
      </c>
      <c r="D2040" s="44"/>
      <c r="F2040" s="17">
        <v>0.25856951198364003</v>
      </c>
      <c r="G2040" s="52"/>
      <c r="I2040" s="45"/>
    </row>
    <row r="2041" spans="1:9">
      <c r="A2041" s="45" t="s">
        <v>2347</v>
      </c>
      <c r="C2041" s="1" t="s">
        <v>5</v>
      </c>
      <c r="D2041" s="44"/>
      <c r="F2041" s="17">
        <v>4.4965059189336003</v>
      </c>
      <c r="G2041" s="52"/>
      <c r="I2041" s="45"/>
    </row>
    <row r="2042" spans="1:9">
      <c r="A2042" s="45" t="s">
        <v>3209</v>
      </c>
      <c r="C2042" s="1" t="s">
        <v>5</v>
      </c>
      <c r="D2042" s="44"/>
      <c r="F2042" s="17">
        <v>0.99008931003839995</v>
      </c>
      <c r="G2042" s="52"/>
      <c r="I2042" s="45"/>
    </row>
    <row r="2043" spans="1:9">
      <c r="A2043" s="45" t="s">
        <v>2348</v>
      </c>
      <c r="C2043" s="1" t="s">
        <v>5</v>
      </c>
      <c r="D2043" s="44"/>
      <c r="F2043" s="17">
        <v>9.6499216720764007</v>
      </c>
      <c r="G2043" s="52"/>
      <c r="I2043" s="45"/>
    </row>
    <row r="2044" spans="1:9">
      <c r="A2044" s="45" t="s">
        <v>2349</v>
      </c>
      <c r="C2044" s="1" t="s">
        <v>5</v>
      </c>
      <c r="D2044" s="44"/>
      <c r="F2044" s="17">
        <v>1.1572785461952</v>
      </c>
      <c r="G2044" s="52"/>
      <c r="I2044" s="45"/>
    </row>
    <row r="2045" spans="1:9">
      <c r="A2045" s="45" t="s">
        <v>1427</v>
      </c>
      <c r="C2045" s="1" t="s">
        <v>5</v>
      </c>
      <c r="D2045" s="44"/>
      <c r="F2045" s="17">
        <v>189.41007540000001</v>
      </c>
      <c r="G2045" s="52"/>
      <c r="I2045" s="45"/>
    </row>
    <row r="2046" spans="1:9">
      <c r="A2046" s="45" t="s">
        <v>1454</v>
      </c>
      <c r="C2046" s="1" t="s">
        <v>341</v>
      </c>
      <c r="D2046" s="44"/>
      <c r="F2046" s="17">
        <v>51.875965130000004</v>
      </c>
      <c r="G2046" s="52"/>
      <c r="I2046" s="45"/>
    </row>
    <row r="2047" spans="1:9">
      <c r="A2047" s="45" t="s">
        <v>2350</v>
      </c>
      <c r="C2047" s="1" t="s">
        <v>5</v>
      </c>
      <c r="D2047" s="44"/>
      <c r="F2047" s="17">
        <v>51.431603090867995</v>
      </c>
      <c r="G2047" s="52"/>
      <c r="I2047" s="45"/>
    </row>
    <row r="2048" spans="1:9">
      <c r="A2048" s="45" t="s">
        <v>2351</v>
      </c>
      <c r="C2048" s="1" t="s">
        <v>5</v>
      </c>
      <c r="D2048" s="44"/>
      <c r="F2048" s="17">
        <v>0.13144647035519999</v>
      </c>
      <c r="G2048" s="52"/>
      <c r="I2048" s="45"/>
    </row>
    <row r="2049" spans="1:9">
      <c r="A2049" s="45" t="s">
        <v>3210</v>
      </c>
      <c r="C2049" s="1" t="s">
        <v>5</v>
      </c>
      <c r="D2049" s="44"/>
      <c r="F2049" s="17">
        <v>1.6225360920053999</v>
      </c>
      <c r="G2049" s="52"/>
      <c r="I2049" s="45"/>
    </row>
    <row r="2050" spans="1:9">
      <c r="A2050" s="45" t="s">
        <v>3211</v>
      </c>
      <c r="C2050" s="1" t="s">
        <v>5</v>
      </c>
      <c r="D2050" s="44"/>
      <c r="F2050" s="17">
        <v>19.134561492446402</v>
      </c>
      <c r="G2050" s="52"/>
      <c r="I2050" s="45"/>
    </row>
    <row r="2051" spans="1:9">
      <c r="A2051" s="45" t="s">
        <v>955</v>
      </c>
      <c r="C2051" s="1" t="s">
        <v>18</v>
      </c>
      <c r="D2051" s="44"/>
      <c r="F2051" s="17">
        <v>237.17763491999997</v>
      </c>
      <c r="G2051" s="52"/>
      <c r="I2051" s="45"/>
    </row>
    <row r="2052" spans="1:9">
      <c r="A2052" s="45" t="s">
        <v>1438</v>
      </c>
      <c r="C2052" s="1" t="s">
        <v>17</v>
      </c>
      <c r="D2052" s="44"/>
      <c r="F2052" s="17">
        <v>131.05996826999998</v>
      </c>
      <c r="G2052" s="52"/>
      <c r="I2052" s="45"/>
    </row>
    <row r="2053" spans="1:9">
      <c r="A2053" s="45" t="s">
        <v>3212</v>
      </c>
      <c r="C2053" s="1" t="s">
        <v>5</v>
      </c>
      <c r="D2053" s="44"/>
      <c r="F2053" s="17">
        <v>1.4115162739392</v>
      </c>
      <c r="G2053" s="52"/>
      <c r="I2053" s="45"/>
    </row>
    <row r="2054" spans="1:9">
      <c r="A2054" s="45" t="s">
        <v>2352</v>
      </c>
      <c r="C2054" s="1" t="s">
        <v>5</v>
      </c>
      <c r="D2054" s="44"/>
      <c r="F2054" s="17">
        <v>30.708412380359999</v>
      </c>
      <c r="G2054" s="52"/>
      <c r="I2054" s="45"/>
    </row>
    <row r="2055" spans="1:9">
      <c r="A2055" s="45" t="s">
        <v>2353</v>
      </c>
      <c r="C2055" s="1" t="s">
        <v>5</v>
      </c>
      <c r="D2055" s="44"/>
      <c r="F2055" s="17">
        <v>19.830804609329999</v>
      </c>
      <c r="G2055" s="52"/>
      <c r="I2055" s="45"/>
    </row>
    <row r="2056" spans="1:9">
      <c r="A2056" s="45" t="s">
        <v>717</v>
      </c>
      <c r="C2056" s="1" t="s">
        <v>341</v>
      </c>
      <c r="D2056" s="44"/>
      <c r="F2056" s="17">
        <v>50.506661649999998</v>
      </c>
      <c r="G2056" s="52"/>
      <c r="I2056" s="45"/>
    </row>
    <row r="2057" spans="1:9">
      <c r="A2057" s="45" t="s">
        <v>2354</v>
      </c>
      <c r="C2057" s="1" t="s">
        <v>5</v>
      </c>
      <c r="D2057" s="44"/>
      <c r="F2057" s="17">
        <v>7.1187204488399995</v>
      </c>
      <c r="G2057" s="52"/>
      <c r="I2057" s="45"/>
    </row>
    <row r="2058" spans="1:9">
      <c r="A2058" s="45" t="s">
        <v>2355</v>
      </c>
      <c r="C2058" s="1" t="s">
        <v>5</v>
      </c>
      <c r="D2058" s="44"/>
      <c r="F2058" s="17">
        <v>8.2023807808800004</v>
      </c>
      <c r="G2058" s="52"/>
      <c r="I2058" s="45"/>
    </row>
    <row r="2059" spans="1:9">
      <c r="A2059" s="45" t="s">
        <v>3213</v>
      </c>
      <c r="C2059" s="1" t="s">
        <v>14</v>
      </c>
      <c r="D2059" s="44"/>
      <c r="F2059" s="17">
        <v>0.69687698518151997</v>
      </c>
      <c r="G2059" s="52"/>
      <c r="I2059" s="45"/>
    </row>
    <row r="2060" spans="1:9">
      <c r="A2060" s="45" t="s">
        <v>3214</v>
      </c>
      <c r="C2060" s="1" t="s">
        <v>20</v>
      </c>
      <c r="D2060" s="44"/>
      <c r="F2060" s="17">
        <v>0.25463231978183998</v>
      </c>
      <c r="G2060" s="52"/>
      <c r="I2060" s="45"/>
    </row>
    <row r="2061" spans="1:9">
      <c r="A2061" s="45" t="s">
        <v>2357</v>
      </c>
      <c r="C2061" s="1" t="s">
        <v>5</v>
      </c>
      <c r="D2061" s="44"/>
      <c r="F2061" s="17">
        <v>0.31993376500800003</v>
      </c>
      <c r="G2061" s="52"/>
      <c r="I2061" s="45"/>
    </row>
    <row r="2062" spans="1:9">
      <c r="A2062" s="45" t="s">
        <v>1746</v>
      </c>
      <c r="C2062" s="1" t="s">
        <v>1161</v>
      </c>
      <c r="D2062" s="44"/>
      <c r="F2062" s="17">
        <v>9.1736076251991587</v>
      </c>
      <c r="G2062" s="52"/>
      <c r="I2062" s="45"/>
    </row>
    <row r="2063" spans="1:9">
      <c r="A2063" s="45" t="s">
        <v>3215</v>
      </c>
      <c r="C2063" s="1" t="s">
        <v>17</v>
      </c>
      <c r="D2063" s="44"/>
      <c r="F2063" s="17">
        <v>1.2637212815541599</v>
      </c>
      <c r="G2063" s="52"/>
      <c r="I2063" s="45"/>
    </row>
    <row r="2064" spans="1:9">
      <c r="A2064" s="45" t="s">
        <v>2358</v>
      </c>
      <c r="C2064" s="1" t="s">
        <v>5</v>
      </c>
      <c r="D2064" s="44"/>
      <c r="F2064" s="17">
        <v>0.25600794579360003</v>
      </c>
      <c r="G2064" s="52"/>
      <c r="I2064" s="45"/>
    </row>
    <row r="2065" spans="1:9">
      <c r="A2065" s="45" t="s">
        <v>3216</v>
      </c>
      <c r="C2065" s="1" t="s">
        <v>5</v>
      </c>
      <c r="D2065" s="44"/>
      <c r="F2065" s="17">
        <v>0.25179194228759999</v>
      </c>
      <c r="G2065" s="52"/>
      <c r="I2065" s="45"/>
    </row>
    <row r="2066" spans="1:9">
      <c r="A2066" s="45" t="s">
        <v>2359</v>
      </c>
      <c r="C2066" s="1" t="s">
        <v>5</v>
      </c>
      <c r="D2066" s="44"/>
      <c r="F2066" s="17">
        <v>0.10734944580359999</v>
      </c>
      <c r="G2066" s="52"/>
      <c r="I2066" s="45"/>
    </row>
    <row r="2067" spans="1:9">
      <c r="A2067" s="45" t="s">
        <v>3217</v>
      </c>
      <c r="C2067" s="1" t="s">
        <v>8</v>
      </c>
      <c r="D2067" s="44"/>
      <c r="F2067" s="17">
        <v>20.588865373688037</v>
      </c>
      <c r="G2067" s="52"/>
      <c r="I2067" s="45"/>
    </row>
    <row r="2068" spans="1:9">
      <c r="A2068" s="45" t="s">
        <v>1322</v>
      </c>
      <c r="C2068" s="1" t="s">
        <v>5</v>
      </c>
      <c r="D2068" s="44"/>
      <c r="F2068" s="17">
        <v>222.07573463999998</v>
      </c>
      <c r="G2068" s="52"/>
      <c r="I2068" s="45"/>
    </row>
    <row r="2069" spans="1:9">
      <c r="A2069" s="45" t="s">
        <v>80</v>
      </c>
      <c r="C2069" s="1" t="s">
        <v>18</v>
      </c>
      <c r="D2069" s="44"/>
      <c r="F2069" s="17">
        <v>236.53735816</v>
      </c>
      <c r="G2069" s="52"/>
      <c r="I2069" s="45"/>
    </row>
    <row r="2070" spans="1:9">
      <c r="A2070" s="45" t="s">
        <v>2360</v>
      </c>
      <c r="C2070" s="1" t="s">
        <v>5</v>
      </c>
      <c r="D2070" s="44"/>
      <c r="F2070" s="17">
        <v>1.386164222586</v>
      </c>
      <c r="G2070" s="52"/>
      <c r="I2070" s="45"/>
    </row>
    <row r="2071" spans="1:9">
      <c r="A2071" s="45" t="s">
        <v>2361</v>
      </c>
      <c r="C2071" s="1" t="s">
        <v>5</v>
      </c>
      <c r="D2071" s="44"/>
      <c r="F2071" s="17">
        <v>0.72496169460000004</v>
      </c>
      <c r="G2071" s="52"/>
      <c r="I2071" s="45"/>
    </row>
    <row r="2072" spans="1:9">
      <c r="A2072" s="45" t="s">
        <v>3218</v>
      </c>
      <c r="C2072" s="1" t="s">
        <v>5</v>
      </c>
      <c r="D2072" s="44"/>
      <c r="F2072" s="17">
        <v>174.36412422000001</v>
      </c>
      <c r="G2072" s="52"/>
      <c r="I2072" s="45"/>
    </row>
    <row r="2073" spans="1:9">
      <c r="A2073" s="45" t="s">
        <v>3219</v>
      </c>
      <c r="C2073" s="1" t="s">
        <v>5</v>
      </c>
      <c r="D2073" s="44"/>
      <c r="F2073" s="17">
        <v>0.52578320085720009</v>
      </c>
      <c r="G2073" s="52"/>
      <c r="I2073" s="45"/>
    </row>
    <row r="2074" spans="1:9">
      <c r="A2074" s="45" t="s">
        <v>3220</v>
      </c>
      <c r="C2074" s="1" t="s">
        <v>5</v>
      </c>
      <c r="D2074" s="44"/>
      <c r="F2074" s="17">
        <v>193.00502501</v>
      </c>
      <c r="G2074" s="52"/>
      <c r="I2074" s="45"/>
    </row>
    <row r="2075" spans="1:9">
      <c r="A2075" s="45" t="s">
        <v>2362</v>
      </c>
      <c r="C2075" s="1" t="s">
        <v>5</v>
      </c>
      <c r="D2075" s="44"/>
      <c r="F2075" s="17">
        <v>23.8729689239184</v>
      </c>
      <c r="G2075" s="52"/>
      <c r="I2075" s="45"/>
    </row>
    <row r="2076" spans="1:9">
      <c r="A2076" s="45" t="s">
        <v>2363</v>
      </c>
      <c r="C2076" s="1" t="s">
        <v>5</v>
      </c>
      <c r="D2076" s="44"/>
      <c r="F2076" s="17">
        <v>11.836269826523999</v>
      </c>
      <c r="G2076" s="52"/>
      <c r="I2076" s="45"/>
    </row>
    <row r="2077" spans="1:9">
      <c r="A2077" s="45" t="s">
        <v>2364</v>
      </c>
      <c r="C2077" s="1" t="s">
        <v>5</v>
      </c>
      <c r="D2077" s="44"/>
      <c r="F2077" s="17">
        <v>0.23449256550719999</v>
      </c>
      <c r="G2077" s="52"/>
      <c r="I2077" s="45"/>
    </row>
    <row r="2078" spans="1:9">
      <c r="A2078" s="45" t="s">
        <v>2365</v>
      </c>
      <c r="C2078" s="1" t="s">
        <v>5</v>
      </c>
      <c r="D2078" s="44"/>
      <c r="F2078" s="17">
        <v>0.16253989666200003</v>
      </c>
      <c r="G2078" s="52"/>
      <c r="I2078" s="45"/>
    </row>
    <row r="2079" spans="1:9">
      <c r="A2079" s="45" t="s">
        <v>2427</v>
      </c>
      <c r="C2079" s="1" t="s">
        <v>5</v>
      </c>
      <c r="D2079" s="44"/>
      <c r="F2079" s="17">
        <v>16.693265260900798</v>
      </c>
      <c r="G2079" s="52"/>
      <c r="I2079" s="45"/>
    </row>
    <row r="2080" spans="1:9">
      <c r="A2080" s="45" t="s">
        <v>1726</v>
      </c>
      <c r="C2080" s="1" t="s">
        <v>17</v>
      </c>
      <c r="D2080" s="44"/>
      <c r="F2080" s="17">
        <v>1.7787515976687602</v>
      </c>
      <c r="G2080" s="52"/>
      <c r="I2080" s="45"/>
    </row>
    <row r="2081" spans="1:9">
      <c r="A2081" s="45" t="s">
        <v>1470</v>
      </c>
      <c r="C2081" s="1" t="s">
        <v>17</v>
      </c>
      <c r="D2081" s="44"/>
      <c r="F2081" s="17">
        <v>2.3351179109029196</v>
      </c>
      <c r="G2081" s="52"/>
      <c r="I2081" s="45"/>
    </row>
    <row r="2082" spans="1:9">
      <c r="A2082" s="45" t="s">
        <v>1323</v>
      </c>
      <c r="C2082" s="1" t="s">
        <v>17</v>
      </c>
      <c r="D2082" s="44"/>
      <c r="F2082" s="17">
        <v>95.981943819999998</v>
      </c>
      <c r="G2082" s="52"/>
      <c r="I2082" s="45"/>
    </row>
    <row r="2083" spans="1:9">
      <c r="A2083" s="45" t="s">
        <v>3221</v>
      </c>
      <c r="C2083" s="1" t="s">
        <v>20</v>
      </c>
      <c r="D2083" s="44"/>
      <c r="F2083" s="17">
        <v>143.75140119999998</v>
      </c>
      <c r="G2083" s="52"/>
      <c r="I2083" s="45"/>
    </row>
    <row r="2084" spans="1:9">
      <c r="A2084" s="45" t="s">
        <v>1210</v>
      </c>
      <c r="C2084" s="1" t="s">
        <v>341</v>
      </c>
      <c r="D2084" s="44"/>
      <c r="F2084" s="17">
        <v>52.516670670000003</v>
      </c>
      <c r="G2084" s="52"/>
      <c r="I2084" s="45"/>
    </row>
    <row r="2085" spans="1:9">
      <c r="A2085" s="45" t="s">
        <v>2366</v>
      </c>
      <c r="C2085" s="1" t="s">
        <v>5</v>
      </c>
      <c r="D2085" s="44"/>
      <c r="F2085" s="17">
        <v>1.0421395787087999</v>
      </c>
      <c r="G2085" s="52"/>
      <c r="I2085" s="45"/>
    </row>
    <row r="2086" spans="1:9">
      <c r="A2086" s="45" t="s">
        <v>3222</v>
      </c>
      <c r="C2086" s="1" t="s">
        <v>5</v>
      </c>
      <c r="D2086" s="44"/>
      <c r="F2086" s="17">
        <v>5.2311495477384007</v>
      </c>
      <c r="G2086" s="52"/>
      <c r="I2086" s="45"/>
    </row>
    <row r="2087" spans="1:9">
      <c r="A2087" s="45" t="s">
        <v>2367</v>
      </c>
      <c r="C2087" s="1" t="s">
        <v>5</v>
      </c>
      <c r="D2087" s="44"/>
      <c r="F2087" s="17">
        <v>0.51822427302360008</v>
      </c>
      <c r="G2087" s="52"/>
      <c r="I2087" s="45"/>
    </row>
    <row r="2088" spans="1:9">
      <c r="A2088" s="45" t="s">
        <v>1731</v>
      </c>
      <c r="C2088" s="1" t="s">
        <v>17</v>
      </c>
      <c r="D2088" s="44"/>
      <c r="F2088" s="17">
        <v>0.66745128132539999</v>
      </c>
      <c r="G2088" s="52"/>
      <c r="I2088" s="45"/>
    </row>
    <row r="2089" spans="1:9">
      <c r="A2089" s="45" t="s">
        <v>1730</v>
      </c>
      <c r="C2089" s="1" t="s">
        <v>17</v>
      </c>
      <c r="D2089" s="44"/>
      <c r="F2089" s="17">
        <v>0.1942478258292</v>
      </c>
      <c r="G2089" s="52"/>
      <c r="I2089" s="45"/>
    </row>
    <row r="2090" spans="1:9">
      <c r="A2090" s="45" t="s">
        <v>958</v>
      </c>
      <c r="C2090" s="1" t="s">
        <v>17</v>
      </c>
      <c r="D2090" s="44"/>
      <c r="F2090" s="17">
        <v>269.2729299188</v>
      </c>
      <c r="G2090" s="52"/>
      <c r="I2090" s="45"/>
    </row>
    <row r="2091" spans="1:9">
      <c r="A2091" s="45" t="s">
        <v>2428</v>
      </c>
      <c r="C2091" s="1" t="s">
        <v>17</v>
      </c>
      <c r="D2091" s="44"/>
      <c r="F2091" s="17">
        <v>259.11014838</v>
      </c>
      <c r="G2091" s="52"/>
      <c r="I2091" s="45"/>
    </row>
    <row r="2092" spans="1:9">
      <c r="A2092" s="45" t="s">
        <v>2429</v>
      </c>
      <c r="C2092" s="1" t="s">
        <v>5</v>
      </c>
      <c r="D2092" s="44"/>
      <c r="F2092" s="17">
        <v>0.65743123651919999</v>
      </c>
      <c r="G2092" s="52"/>
      <c r="I2092" s="45"/>
    </row>
    <row r="2093" spans="1:9">
      <c r="A2093" s="45" t="s">
        <v>3223</v>
      </c>
      <c r="C2093" s="1" t="s">
        <v>6</v>
      </c>
      <c r="D2093" s="44"/>
      <c r="F2093" s="17">
        <v>0.33117047186651999</v>
      </c>
      <c r="G2093" s="52"/>
      <c r="I2093" s="45"/>
    </row>
    <row r="2094" spans="1:9">
      <c r="A2094" s="45" t="s">
        <v>1727</v>
      </c>
      <c r="C2094" s="1" t="s">
        <v>17</v>
      </c>
      <c r="D2094" s="44"/>
      <c r="F2094" s="17">
        <v>0.17026858916495999</v>
      </c>
      <c r="G2094" s="52"/>
      <c r="I2094" s="45"/>
    </row>
    <row r="2095" spans="1:9">
      <c r="A2095" s="45" t="s">
        <v>453</v>
      </c>
      <c r="C2095" s="1" t="s">
        <v>5</v>
      </c>
      <c r="D2095" s="44"/>
      <c r="F2095" s="17">
        <v>196.28072603999999</v>
      </c>
      <c r="G2095" s="52"/>
      <c r="I2095" s="45"/>
    </row>
    <row r="2096" spans="1:9">
      <c r="A2096" s="45" t="s">
        <v>959</v>
      </c>
      <c r="C2096" s="1" t="s">
        <v>341</v>
      </c>
      <c r="D2096" s="44"/>
      <c r="F2096" s="17">
        <v>49.308318579999998</v>
      </c>
      <c r="G2096" s="52"/>
      <c r="I2096" s="45"/>
    </row>
    <row r="2097" spans="1:9">
      <c r="A2097" s="45" t="s">
        <v>1695</v>
      </c>
      <c r="C2097" s="1" t="s">
        <v>17</v>
      </c>
      <c r="D2097" s="44"/>
      <c r="F2097" s="17">
        <v>0.60941833467371997</v>
      </c>
      <c r="G2097" s="52"/>
      <c r="I2097" s="45"/>
    </row>
    <row r="2098" spans="1:9">
      <c r="A2098" s="45" t="s">
        <v>1605</v>
      </c>
      <c r="C2098" s="1" t="s">
        <v>17</v>
      </c>
      <c r="D2098" s="44"/>
      <c r="F2098" s="17">
        <v>2.1792690344224801</v>
      </c>
      <c r="G2098" s="52"/>
      <c r="I2098" s="45"/>
    </row>
    <row r="2099" spans="1:9">
      <c r="A2099" s="45" t="s">
        <v>3224</v>
      </c>
      <c r="C2099" s="1" t="s">
        <v>17</v>
      </c>
      <c r="D2099" s="44"/>
      <c r="F2099" s="17">
        <v>7.3905099840000002E-2</v>
      </c>
      <c r="G2099" s="52"/>
      <c r="I2099" s="45"/>
    </row>
    <row r="2100" spans="1:9">
      <c r="A2100" s="45" t="s">
        <v>2368</v>
      </c>
      <c r="C2100" s="1" t="s">
        <v>5</v>
      </c>
      <c r="D2100" s="44"/>
      <c r="F2100" s="17">
        <v>0.54241302515399992</v>
      </c>
      <c r="G2100" s="52"/>
      <c r="I2100" s="45"/>
    </row>
    <row r="2101" spans="1:9">
      <c r="A2101" s="45" t="s">
        <v>3225</v>
      </c>
      <c r="C2101" s="1" t="s">
        <v>341</v>
      </c>
      <c r="D2101" s="44"/>
      <c r="F2101" s="17">
        <v>57.626091760000001</v>
      </c>
      <c r="G2101" s="52"/>
      <c r="I2101" s="45"/>
    </row>
    <row r="2102" spans="1:9">
      <c r="A2102" s="45" t="s">
        <v>721</v>
      </c>
      <c r="C2102" s="1" t="s">
        <v>341</v>
      </c>
      <c r="D2102" s="44"/>
      <c r="F2102" s="17">
        <v>52.637256260000001</v>
      </c>
      <c r="G2102" s="52"/>
      <c r="I2102" s="45"/>
    </row>
    <row r="2103" spans="1:9">
      <c r="A2103" s="45" t="s">
        <v>1324</v>
      </c>
      <c r="C2103" s="1" t="s">
        <v>341</v>
      </c>
      <c r="D2103" s="44"/>
      <c r="F2103" s="17">
        <v>31.631896600000001</v>
      </c>
      <c r="G2103" s="52"/>
      <c r="I2103" s="45"/>
    </row>
    <row r="2104" spans="1:9">
      <c r="A2104" s="45" t="s">
        <v>3226</v>
      </c>
      <c r="C2104" s="1" t="s">
        <v>5</v>
      </c>
      <c r="D2104" s="44"/>
      <c r="F2104" s="17">
        <v>200.75801258000001</v>
      </c>
      <c r="G2104" s="52"/>
      <c r="I2104" s="45"/>
    </row>
    <row r="2105" spans="1:9">
      <c r="A2105" s="45" t="s">
        <v>3227</v>
      </c>
      <c r="C2105" s="1" t="s">
        <v>5</v>
      </c>
      <c r="D2105" s="44"/>
      <c r="F2105" s="17">
        <v>1.0441864832255998</v>
      </c>
      <c r="G2105" s="52"/>
      <c r="I2105" s="45"/>
    </row>
    <row r="2106" spans="1:9">
      <c r="A2106" s="45" t="s">
        <v>1609</v>
      </c>
      <c r="C2106" s="1" t="s">
        <v>17</v>
      </c>
      <c r="D2106" s="44"/>
      <c r="F2106" s="17">
        <v>0.12881189476583998</v>
      </c>
      <c r="G2106" s="52"/>
      <c r="I2106" s="45"/>
    </row>
    <row r="2107" spans="1:9">
      <c r="A2107" s="45" t="s">
        <v>2370</v>
      </c>
      <c r="C2107" s="1" t="s">
        <v>5</v>
      </c>
      <c r="D2107" s="44"/>
      <c r="F2107" s="17">
        <v>2.7093491918064001</v>
      </c>
      <c r="G2107" s="52"/>
      <c r="I2107" s="45"/>
    </row>
    <row r="2108" spans="1:9">
      <c r="A2108" s="45" t="s">
        <v>3228</v>
      </c>
      <c r="C2108" s="1" t="s">
        <v>17</v>
      </c>
      <c r="D2108" s="44"/>
      <c r="F2108" s="17">
        <v>269.55189157023955</v>
      </c>
      <c r="G2108" s="52"/>
      <c r="I2108" s="45"/>
    </row>
    <row r="2109" spans="1:9">
      <c r="A2109" s="45" t="s">
        <v>2369</v>
      </c>
      <c r="C2109" s="1" t="s">
        <v>5</v>
      </c>
      <c r="D2109" s="44"/>
      <c r="F2109" s="17">
        <v>10.924128952308001</v>
      </c>
      <c r="G2109" s="52"/>
      <c r="I2109" s="45"/>
    </row>
    <row r="2110" spans="1:9">
      <c r="A2110" s="45" t="s">
        <v>1599</v>
      </c>
      <c r="C2110" s="1" t="s">
        <v>17</v>
      </c>
      <c r="D2110" s="44"/>
      <c r="F2110" s="17">
        <v>0.11092403620583999</v>
      </c>
      <c r="G2110" s="52"/>
      <c r="I2110" s="45"/>
    </row>
    <row r="2111" spans="1:9">
      <c r="A2111" s="45" t="s">
        <v>2371</v>
      </c>
      <c r="C2111" s="1" t="s">
        <v>5</v>
      </c>
      <c r="D2111" s="44"/>
      <c r="F2111" s="17">
        <v>0.46094049813240007</v>
      </c>
      <c r="G2111" s="52"/>
      <c r="I2111" s="45"/>
    </row>
    <row r="2112" spans="1:9">
      <c r="A2112" s="45" t="s">
        <v>3229</v>
      </c>
      <c r="C2112" s="1" t="s">
        <v>6</v>
      </c>
      <c r="D2112" s="44"/>
      <c r="F2112" s="17">
        <v>66.895993122112444</v>
      </c>
      <c r="G2112" s="52"/>
      <c r="I2112" s="45"/>
    </row>
    <row r="2113" spans="1:9">
      <c r="A2113" s="45" t="s">
        <v>3230</v>
      </c>
      <c r="C2113" s="1" t="s">
        <v>8</v>
      </c>
      <c r="D2113" s="44"/>
      <c r="F2113" s="17">
        <v>3.5058973052703597</v>
      </c>
      <c r="G2113" s="52"/>
      <c r="I2113" s="45"/>
    </row>
    <row r="2114" spans="1:9">
      <c r="A2114" s="45" t="s">
        <v>3231</v>
      </c>
      <c r="C2114" s="1" t="s">
        <v>5</v>
      </c>
      <c r="D2114" s="44"/>
      <c r="F2114" s="17">
        <v>1.3996974728879998</v>
      </c>
      <c r="G2114" s="52"/>
      <c r="I2114" s="45"/>
    </row>
  </sheetData>
  <sortState xmlns:xlrd2="http://schemas.microsoft.com/office/spreadsheetml/2017/richdata2" ref="A10:F153">
    <sortCondition ref="A10:A153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scale="93" orientation="portrait" r:id="rId1"/>
  <headerFooter alignWithMargins="0">
    <oddFooter>&amp;C&amp;"Helvetica Neue ATP,Body"&amp;7Supplerende oplysninger ved halvåret 2026</oddFooter>
  </headerFooter>
  <rowBreaks count="1" manualBreakCount="1">
    <brk id="525" max="16383" man="1"/>
  </rowBreaks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C43E-6355-4FC7-AB5B-11D8C1C707B5}">
  <sheetPr>
    <tabColor rgb="FF66FF66"/>
  </sheetPr>
  <dimension ref="A1:AC504"/>
  <sheetViews>
    <sheetView topLeftCell="B1" zoomScale="110" zoomScaleNormal="110" workbookViewId="0">
      <selection activeCell="E2" sqref="E2:I2"/>
    </sheetView>
  </sheetViews>
  <sheetFormatPr defaultRowHeight="12.75" outlineLevelCol="1"/>
  <cols>
    <col min="1" max="2" width="47.85546875" customWidth="1" outlineLevel="1"/>
    <col min="3" max="3" width="15.85546875" customWidth="1" outlineLevel="1"/>
    <col min="4" max="4" width="47.85546875" customWidth="1" outlineLevel="1"/>
    <col min="5" max="5" width="20.7109375" customWidth="1" outlineLevel="1"/>
    <col min="6" max="6" width="21" customWidth="1" outlineLevel="1"/>
    <col min="7" max="7" width="8.28515625" customWidth="1" outlineLevel="1"/>
    <col min="8" max="8" width="26.7109375" customWidth="1" outlineLevel="1"/>
    <col min="9" max="9" width="12.5703125" customWidth="1" outlineLevel="1"/>
    <col min="10" max="10" width="15.7109375" customWidth="1" outlineLevel="1"/>
    <col min="11" max="11" width="11.7109375" customWidth="1" outlineLevel="1"/>
    <col min="12" max="12" width="13.28515625" customWidth="1" outlineLevel="1"/>
    <col min="13" max="17" width="12.5703125" customWidth="1" outlineLevel="1"/>
    <col min="18" max="18" width="15.85546875" bestFit="1" customWidth="1"/>
    <col min="19" max="19" width="47.85546875" bestFit="1" customWidth="1"/>
    <col min="20" max="20" width="18.7109375" bestFit="1" customWidth="1"/>
    <col min="21" max="21" width="13.85546875" bestFit="1" customWidth="1"/>
    <col min="22" max="22" width="18" bestFit="1" customWidth="1"/>
    <col min="23" max="23" width="13.5703125" customWidth="1"/>
    <col min="24" max="24" width="12.5703125" bestFit="1" customWidth="1"/>
    <col min="25" max="26" width="11.85546875" bestFit="1" customWidth="1"/>
  </cols>
  <sheetData>
    <row r="1" spans="1:29">
      <c r="C1" s="7" t="s">
        <v>277</v>
      </c>
      <c r="J1" s="7" t="s">
        <v>723</v>
      </c>
      <c r="N1" s="7" t="s">
        <v>366</v>
      </c>
      <c r="R1" s="7" t="s">
        <v>278</v>
      </c>
    </row>
    <row r="2" spans="1:29">
      <c r="A2" s="10"/>
      <c r="B2" s="10"/>
      <c r="C2" s="10" t="s">
        <v>274</v>
      </c>
      <c r="D2" s="10" t="e">
        <f>VLOOKUP(C:C,#REF!,2,FALSE)</f>
        <v>#REF!</v>
      </c>
      <c r="E2" s="10" t="s">
        <v>1</v>
      </c>
      <c r="F2" s="10" t="s">
        <v>23</v>
      </c>
      <c r="G2" s="10" t="s">
        <v>24</v>
      </c>
      <c r="H2" s="10" t="s">
        <v>25</v>
      </c>
      <c r="I2" s="10" t="s">
        <v>231</v>
      </c>
      <c r="J2" s="10" t="s">
        <v>23</v>
      </c>
      <c r="K2" s="10" t="s">
        <v>24</v>
      </c>
      <c r="L2" s="10" t="s">
        <v>25</v>
      </c>
      <c r="M2" s="10" t="s">
        <v>231</v>
      </c>
      <c r="N2" s="10" t="s">
        <v>23</v>
      </c>
      <c r="O2" s="10" t="s">
        <v>24</v>
      </c>
      <c r="P2" s="10" t="s">
        <v>25</v>
      </c>
      <c r="Q2" s="10" t="s">
        <v>231</v>
      </c>
      <c r="R2" s="10" t="s">
        <v>274</v>
      </c>
      <c r="S2" s="10" t="s">
        <v>0</v>
      </c>
      <c r="T2" s="10" t="s">
        <v>1</v>
      </c>
      <c r="U2" s="10" t="s">
        <v>23</v>
      </c>
      <c r="V2" s="10" t="s">
        <v>279</v>
      </c>
      <c r="W2" s="10" t="s">
        <v>276</v>
      </c>
      <c r="X2" s="10" t="s">
        <v>231</v>
      </c>
      <c r="AA2" s="15"/>
    </row>
    <row r="3" spans="1:29">
      <c r="A3" s="10"/>
      <c r="B3" s="10"/>
      <c r="C3" s="10" t="s">
        <v>280</v>
      </c>
      <c r="D3" s="10" t="s">
        <v>312</v>
      </c>
      <c r="E3" s="10" t="s">
        <v>5</v>
      </c>
      <c r="F3" s="26">
        <v>75410</v>
      </c>
      <c r="G3" s="27">
        <v>0</v>
      </c>
      <c r="H3" s="27">
        <v>0</v>
      </c>
      <c r="I3" s="27">
        <v>78.863007679999996</v>
      </c>
      <c r="J3" s="11" t="e">
        <f>SUMIF(#REF!,C:C,#REF!)</f>
        <v>#REF!</v>
      </c>
      <c r="K3" s="14" t="e">
        <f>SUMIF(#REF!,C:C,#REF!)</f>
        <v>#REF!</v>
      </c>
      <c r="L3" s="14" t="e">
        <f>SUMIF(#REF!,C:C,#REF!)</f>
        <v>#REF!</v>
      </c>
      <c r="M3" s="13" t="e">
        <f>SUMIF(#REF!,C:C,#REF!)</f>
        <v>#REF!</v>
      </c>
      <c r="N3" s="13"/>
      <c r="O3" s="13"/>
      <c r="P3" s="13"/>
      <c r="Q3" s="13"/>
      <c r="R3" s="10" t="str">
        <f>C3</f>
        <v>US00287Y1091</v>
      </c>
      <c r="S3" s="10" t="str">
        <f t="shared" ref="S3:S22" si="0">D3</f>
        <v>AbbVie Inc</v>
      </c>
      <c r="T3" s="10" t="str">
        <f t="shared" ref="T3:T22" si="1">E3</f>
        <v>USA</v>
      </c>
      <c r="U3" s="11" t="e">
        <f t="shared" ref="U3:U22" si="2">F3+J3+N3</f>
        <v>#REF!</v>
      </c>
      <c r="V3" s="14" t="e">
        <f t="shared" ref="V3:V22" si="3">G3+K3+O3</f>
        <v>#REF!</v>
      </c>
      <c r="W3" s="14" t="e">
        <f t="shared" ref="W3:W22" si="4">H3+L3+P3</f>
        <v>#REF!</v>
      </c>
      <c r="X3" s="14" t="e">
        <f t="shared" ref="X3:X22" si="5">I3+M3+Q3</f>
        <v>#REF!</v>
      </c>
      <c r="Y3" s="6"/>
      <c r="Z3" s="6" t="e">
        <f>U3-N3-J3-F3</f>
        <v>#REF!</v>
      </c>
      <c r="AA3" s="6" t="e">
        <f t="shared" ref="AA3:AC3" si="6">V3-O3-K3-G3</f>
        <v>#REF!</v>
      </c>
      <c r="AB3" s="6" t="e">
        <f t="shared" si="6"/>
        <v>#REF!</v>
      </c>
      <c r="AC3" s="6" t="e">
        <f t="shared" si="6"/>
        <v>#REF!</v>
      </c>
    </row>
    <row r="4" spans="1:29">
      <c r="A4" s="10"/>
      <c r="B4" s="10"/>
      <c r="C4" s="10" t="s">
        <v>367</v>
      </c>
      <c r="D4" s="10" t="s">
        <v>414</v>
      </c>
      <c r="E4" s="10" t="s">
        <v>17</v>
      </c>
      <c r="F4" s="26">
        <v>375400</v>
      </c>
      <c r="G4" s="27">
        <v>0.02</v>
      </c>
      <c r="H4" s="27">
        <v>0.02</v>
      </c>
      <c r="I4" s="27">
        <v>6.3305744600000002</v>
      </c>
      <c r="J4" s="11" t="e">
        <f>SUMIF(#REF!,C:C,#REF!)</f>
        <v>#REF!</v>
      </c>
      <c r="K4" s="14" t="e">
        <f>SUMIF(#REF!,C:C,#REF!)</f>
        <v>#REF!</v>
      </c>
      <c r="L4" s="14" t="e">
        <f>SUMIF(#REF!,C:C,#REF!)</f>
        <v>#REF!</v>
      </c>
      <c r="M4" s="13" t="e">
        <f>SUMIF(#REF!,C:C,#REF!)</f>
        <v>#REF!</v>
      </c>
      <c r="N4" s="13"/>
      <c r="O4" s="13"/>
      <c r="P4" s="13"/>
      <c r="Q4" s="13"/>
      <c r="R4" s="10" t="str">
        <f t="shared" ref="R4:R22" si="7">C4</f>
        <v>JP3108600002</v>
      </c>
      <c r="S4" s="10" t="str">
        <f t="shared" si="0"/>
        <v>Acom Co Ltd</v>
      </c>
      <c r="T4" s="10" t="str">
        <f t="shared" si="1"/>
        <v>Japan</v>
      </c>
      <c r="U4" s="11" t="e">
        <f t="shared" si="2"/>
        <v>#REF!</v>
      </c>
      <c r="V4" s="14" t="e">
        <f t="shared" si="3"/>
        <v>#REF!</v>
      </c>
      <c r="W4" s="14" t="e">
        <f t="shared" si="4"/>
        <v>#REF!</v>
      </c>
      <c r="X4" s="14" t="e">
        <f t="shared" si="5"/>
        <v>#REF!</v>
      </c>
      <c r="Y4" s="6"/>
      <c r="Z4" s="6" t="e">
        <f t="shared" ref="Z4:Z38" si="8">U4-N4-J4-F4</f>
        <v>#REF!</v>
      </c>
      <c r="AA4" s="6" t="e">
        <f t="shared" ref="AA4:AA38" si="9">V4-O4-K4-G4</f>
        <v>#REF!</v>
      </c>
      <c r="AB4" s="6" t="e">
        <f t="shared" ref="AB4:AB38" si="10">W4-P4-L4-H4</f>
        <v>#REF!</v>
      </c>
      <c r="AC4" s="6" t="e">
        <f t="shared" ref="AC4:AC38" si="11">X4-Q4-M4-I4</f>
        <v>#REF!</v>
      </c>
    </row>
    <row r="5" spans="1:29">
      <c r="A5" s="10"/>
      <c r="B5" s="10"/>
      <c r="C5" s="10" t="s">
        <v>502</v>
      </c>
      <c r="D5" s="10" t="s">
        <v>554</v>
      </c>
      <c r="E5" s="10" t="s">
        <v>13</v>
      </c>
      <c r="F5" s="26">
        <v>243654</v>
      </c>
      <c r="G5" s="27">
        <v>0.09</v>
      </c>
      <c r="H5" s="27">
        <v>0.09</v>
      </c>
      <c r="I5" s="27">
        <v>72.943849979999996</v>
      </c>
      <c r="J5" s="11" t="e">
        <f>SUMIF(#REF!,C:C,#REF!)</f>
        <v>#REF!</v>
      </c>
      <c r="K5" s="14" t="e">
        <f>SUMIF(#REF!,C:C,#REF!)</f>
        <v>#REF!</v>
      </c>
      <c r="L5" s="14" t="e">
        <f>SUMIF(#REF!,C:C,#REF!)</f>
        <v>#REF!</v>
      </c>
      <c r="M5" s="13" t="e">
        <f>SUMIF(#REF!,C:C,#REF!)</f>
        <v>#REF!</v>
      </c>
      <c r="N5" s="13"/>
      <c r="O5" s="13"/>
      <c r="P5" s="13"/>
      <c r="Q5" s="13"/>
      <c r="R5" s="10" t="str">
        <f t="shared" si="7"/>
        <v>ES0167050915</v>
      </c>
      <c r="S5" s="10" t="str">
        <f t="shared" si="0"/>
        <v>ACS Actividades de Construccion y Servicios SA</v>
      </c>
      <c r="T5" s="10" t="str">
        <f t="shared" si="1"/>
        <v>Spanien</v>
      </c>
      <c r="U5" s="11" t="e">
        <f t="shared" si="2"/>
        <v>#REF!</v>
      </c>
      <c r="V5" s="14" t="e">
        <f t="shared" si="3"/>
        <v>#REF!</v>
      </c>
      <c r="W5" s="14" t="e">
        <f t="shared" si="4"/>
        <v>#REF!</v>
      </c>
      <c r="X5" s="14" t="e">
        <f t="shared" si="5"/>
        <v>#REF!</v>
      </c>
      <c r="Y5" s="6"/>
      <c r="Z5" s="6" t="e">
        <f t="shared" si="8"/>
        <v>#REF!</v>
      </c>
      <c r="AA5" s="6" t="e">
        <f t="shared" si="9"/>
        <v>#REF!</v>
      </c>
      <c r="AB5" s="6" t="e">
        <f t="shared" si="10"/>
        <v>#REF!</v>
      </c>
      <c r="AC5" s="6" t="e">
        <f t="shared" si="11"/>
        <v>#REF!</v>
      </c>
    </row>
    <row r="6" spans="1:29">
      <c r="A6" s="10"/>
      <c r="B6" s="10"/>
      <c r="C6" s="10" t="s">
        <v>735</v>
      </c>
      <c r="D6" s="10" t="s">
        <v>737</v>
      </c>
      <c r="E6" s="10" t="s">
        <v>5</v>
      </c>
      <c r="F6" s="26">
        <v>19594</v>
      </c>
      <c r="G6" s="27">
        <v>0</v>
      </c>
      <c r="H6" s="27">
        <v>0</v>
      </c>
      <c r="I6" s="27">
        <v>78.886577599999995</v>
      </c>
      <c r="J6" s="11" t="e">
        <f>SUMIF(#REF!,C:C,#REF!)</f>
        <v>#REF!</v>
      </c>
      <c r="K6" s="14" t="e">
        <f>SUMIF(#REF!,C:C,#REF!)</f>
        <v>#REF!</v>
      </c>
      <c r="L6" s="14" t="e">
        <f>SUMIF(#REF!,C:C,#REF!)</f>
        <v>#REF!</v>
      </c>
      <c r="M6" s="13" t="e">
        <f>SUMIF(#REF!,C:C,#REF!)</f>
        <v>#REF!</v>
      </c>
      <c r="N6" s="13"/>
      <c r="O6" s="13"/>
      <c r="P6" s="13"/>
      <c r="Q6" s="13"/>
      <c r="R6" s="10" t="str">
        <f t="shared" si="7"/>
        <v>US00724F1012</v>
      </c>
      <c r="S6" s="10" t="str">
        <f t="shared" si="0"/>
        <v>Adobe Inc</v>
      </c>
      <c r="T6" s="10" t="str">
        <f t="shared" si="1"/>
        <v>USA</v>
      </c>
      <c r="U6" s="11" t="e">
        <f t="shared" si="2"/>
        <v>#REF!</v>
      </c>
      <c r="V6" s="14" t="e">
        <f t="shared" si="3"/>
        <v>#REF!</v>
      </c>
      <c r="W6" s="14" t="e">
        <f t="shared" si="4"/>
        <v>#REF!</v>
      </c>
      <c r="X6" s="14" t="e">
        <f t="shared" si="5"/>
        <v>#REF!</v>
      </c>
      <c r="Y6" s="6"/>
      <c r="Z6" s="6" t="e">
        <f t="shared" si="8"/>
        <v>#REF!</v>
      </c>
      <c r="AA6" s="6" t="e">
        <f t="shared" si="9"/>
        <v>#REF!</v>
      </c>
      <c r="AB6" s="6" t="e">
        <f t="shared" si="10"/>
        <v>#REF!</v>
      </c>
      <c r="AC6" s="6" t="e">
        <f t="shared" si="11"/>
        <v>#REF!</v>
      </c>
    </row>
    <row r="7" spans="1:29">
      <c r="A7" s="10"/>
      <c r="B7" s="10"/>
      <c r="C7" s="10" t="s">
        <v>961</v>
      </c>
      <c r="D7" s="10" t="s">
        <v>757</v>
      </c>
      <c r="E7" s="10" t="s">
        <v>17</v>
      </c>
      <c r="F7" s="26">
        <v>2865</v>
      </c>
      <c r="G7" s="27">
        <v>0.2</v>
      </c>
      <c r="H7" s="27">
        <v>0.2</v>
      </c>
      <c r="I7" s="27">
        <v>43.335909780000001</v>
      </c>
      <c r="J7" s="11" t="e">
        <f>SUMIF(#REF!,C:C,#REF!)</f>
        <v>#REF!</v>
      </c>
      <c r="K7" s="14" t="e">
        <f>SUMIF(#REF!,C:C,#REF!)</f>
        <v>#REF!</v>
      </c>
      <c r="L7" s="14" t="e">
        <f>SUMIF(#REF!,C:C,#REF!)</f>
        <v>#REF!</v>
      </c>
      <c r="M7" s="13" t="e">
        <f>SUMIF(#REF!,C:C,#REF!)</f>
        <v>#REF!</v>
      </c>
      <c r="N7" s="13"/>
      <c r="O7" s="13"/>
      <c r="P7" s="13"/>
      <c r="Q7" s="13"/>
      <c r="R7" s="10" t="str">
        <f t="shared" si="7"/>
        <v>JP3047160001</v>
      </c>
      <c r="S7" s="10" t="str">
        <f t="shared" si="0"/>
        <v>Advance Residence Investment Corp</v>
      </c>
      <c r="T7" s="10" t="str">
        <f t="shared" si="1"/>
        <v>Japan</v>
      </c>
      <c r="U7" s="11" t="e">
        <f t="shared" si="2"/>
        <v>#REF!</v>
      </c>
      <c r="V7" s="14" t="e">
        <f t="shared" si="3"/>
        <v>#REF!</v>
      </c>
      <c r="W7" s="14" t="e">
        <f t="shared" si="4"/>
        <v>#REF!</v>
      </c>
      <c r="X7" s="14" t="e">
        <f t="shared" si="5"/>
        <v>#REF!</v>
      </c>
      <c r="Y7" s="6"/>
      <c r="Z7" s="6" t="e">
        <f t="shared" si="8"/>
        <v>#REF!</v>
      </c>
      <c r="AA7" s="6" t="e">
        <f t="shared" si="9"/>
        <v>#REF!</v>
      </c>
      <c r="AB7" s="6" t="e">
        <f t="shared" si="10"/>
        <v>#REF!</v>
      </c>
      <c r="AC7" s="6" t="e">
        <f t="shared" si="11"/>
        <v>#REF!</v>
      </c>
    </row>
    <row r="8" spans="1:29">
      <c r="A8" s="10"/>
      <c r="B8" s="10"/>
      <c r="C8" s="10" t="s">
        <v>962</v>
      </c>
      <c r="D8" s="10" t="s">
        <v>758</v>
      </c>
      <c r="E8" s="10" t="s">
        <v>5</v>
      </c>
      <c r="F8" s="26">
        <v>76652</v>
      </c>
      <c r="G8" s="27">
        <v>0.22999999999999998</v>
      </c>
      <c r="H8" s="27">
        <v>0.22999999999999998</v>
      </c>
      <c r="I8" s="27">
        <v>78.325557570000001</v>
      </c>
      <c r="J8" s="11" t="e">
        <f>SUMIF(#REF!,C:C,#REF!)</f>
        <v>#REF!</v>
      </c>
      <c r="K8" s="14" t="e">
        <f>SUMIF(#REF!,C:C,#REF!)</f>
        <v>#REF!</v>
      </c>
      <c r="L8" s="14" t="e">
        <f>SUMIF(#REF!,C:C,#REF!)</f>
        <v>#REF!</v>
      </c>
      <c r="M8" s="13" t="e">
        <f>SUMIF(#REF!,C:C,#REF!)</f>
        <v>#REF!</v>
      </c>
      <c r="N8" s="13"/>
      <c r="O8" s="13"/>
      <c r="P8" s="13"/>
      <c r="Q8" s="13"/>
      <c r="R8" s="10" t="str">
        <f t="shared" si="7"/>
        <v>US0082521081</v>
      </c>
      <c r="S8" s="10" t="str">
        <f t="shared" si="0"/>
        <v>Affiliated Managers Group Inc</v>
      </c>
      <c r="T8" s="10" t="str">
        <f t="shared" si="1"/>
        <v>USA</v>
      </c>
      <c r="U8" s="11" t="e">
        <f t="shared" si="2"/>
        <v>#REF!</v>
      </c>
      <c r="V8" s="14" t="e">
        <f t="shared" si="3"/>
        <v>#REF!</v>
      </c>
      <c r="W8" s="14" t="e">
        <f t="shared" si="4"/>
        <v>#REF!</v>
      </c>
      <c r="X8" s="14" t="e">
        <f t="shared" si="5"/>
        <v>#REF!</v>
      </c>
      <c r="Y8" s="6"/>
      <c r="Z8" s="6" t="e">
        <f t="shared" si="8"/>
        <v>#REF!</v>
      </c>
      <c r="AA8" s="6" t="e">
        <f t="shared" si="9"/>
        <v>#REF!</v>
      </c>
      <c r="AB8" s="6" t="e">
        <f t="shared" si="10"/>
        <v>#REF!</v>
      </c>
      <c r="AC8" s="6" t="e">
        <f t="shared" si="11"/>
        <v>#REF!</v>
      </c>
    </row>
    <row r="9" spans="1:29">
      <c r="A9" s="10"/>
      <c r="B9" s="10"/>
      <c r="C9" s="10" t="s">
        <v>368</v>
      </c>
      <c r="D9" s="10" t="s">
        <v>415</v>
      </c>
      <c r="E9" s="10" t="s">
        <v>5</v>
      </c>
      <c r="F9" s="26">
        <v>142589</v>
      </c>
      <c r="G9" s="27">
        <v>0.02</v>
      </c>
      <c r="H9" s="27">
        <v>0.02</v>
      </c>
      <c r="I9" s="27">
        <v>79.384686520000002</v>
      </c>
      <c r="J9" s="11" t="e">
        <f>SUMIF(#REF!,C:C,#REF!)</f>
        <v>#REF!</v>
      </c>
      <c r="K9" s="14" t="e">
        <f>SUMIF(#REF!,C:C,#REF!)</f>
        <v>#REF!</v>
      </c>
      <c r="L9" s="14" t="e">
        <f>SUMIF(#REF!,C:C,#REF!)</f>
        <v>#REF!</v>
      </c>
      <c r="M9" s="13" t="e">
        <f>SUMIF(#REF!,C:C,#REF!)</f>
        <v>#REF!</v>
      </c>
      <c r="N9" s="13"/>
      <c r="O9" s="13"/>
      <c r="P9" s="13"/>
      <c r="Q9" s="13"/>
      <c r="R9" s="10" t="str">
        <f t="shared" si="7"/>
        <v>US0010551028</v>
      </c>
      <c r="S9" s="10" t="str">
        <f t="shared" si="0"/>
        <v>Aflac Inc</v>
      </c>
      <c r="T9" s="10" t="str">
        <f t="shared" si="1"/>
        <v>USA</v>
      </c>
      <c r="U9" s="11" t="e">
        <f t="shared" si="2"/>
        <v>#REF!</v>
      </c>
      <c r="V9" s="14" t="e">
        <f t="shared" si="3"/>
        <v>#REF!</v>
      </c>
      <c r="W9" s="14" t="e">
        <f t="shared" si="4"/>
        <v>#REF!</v>
      </c>
      <c r="X9" s="14" t="e">
        <f t="shared" si="5"/>
        <v>#REF!</v>
      </c>
      <c r="Y9" s="6"/>
      <c r="Z9" s="6" t="e">
        <f t="shared" si="8"/>
        <v>#REF!</v>
      </c>
      <c r="AA9" s="6" t="e">
        <f t="shared" si="9"/>
        <v>#REF!</v>
      </c>
      <c r="AB9" s="6" t="e">
        <f t="shared" si="10"/>
        <v>#REF!</v>
      </c>
      <c r="AC9" s="6" t="e">
        <f t="shared" si="11"/>
        <v>#REF!</v>
      </c>
    </row>
    <row r="10" spans="1:29">
      <c r="A10" s="10"/>
      <c r="B10" s="10"/>
      <c r="C10" s="10" t="s">
        <v>963</v>
      </c>
      <c r="D10" s="10" t="s">
        <v>759</v>
      </c>
      <c r="E10" s="10" t="s">
        <v>5</v>
      </c>
      <c r="F10" s="26">
        <v>95490</v>
      </c>
      <c r="G10" s="27">
        <v>0.13</v>
      </c>
      <c r="H10" s="27">
        <v>0.13</v>
      </c>
      <c r="I10" s="27">
        <v>78.236446180000002</v>
      </c>
      <c r="J10" s="11" t="e">
        <f>SUMIF(#REF!,C:C,#REF!)</f>
        <v>#REF!</v>
      </c>
      <c r="K10" s="14" t="e">
        <f>SUMIF(#REF!,C:C,#REF!)</f>
        <v>#REF!</v>
      </c>
      <c r="L10" s="14" t="e">
        <f>SUMIF(#REF!,C:C,#REF!)</f>
        <v>#REF!</v>
      </c>
      <c r="M10" s="13" t="e">
        <f>SUMIF(#REF!,C:C,#REF!)</f>
        <v>#REF!</v>
      </c>
      <c r="N10" s="13"/>
      <c r="O10" s="13"/>
      <c r="P10" s="13"/>
      <c r="Q10" s="13"/>
      <c r="R10" s="10" t="str">
        <f t="shared" si="7"/>
        <v>US0010841023</v>
      </c>
      <c r="S10" s="10" t="str">
        <f t="shared" si="0"/>
        <v>AGCO Corp</v>
      </c>
      <c r="T10" s="10" t="str">
        <f t="shared" si="1"/>
        <v>USA</v>
      </c>
      <c r="U10" s="11" t="e">
        <f t="shared" si="2"/>
        <v>#REF!</v>
      </c>
      <c r="V10" s="14" t="e">
        <f t="shared" si="3"/>
        <v>#REF!</v>
      </c>
      <c r="W10" s="14" t="e">
        <f t="shared" si="4"/>
        <v>#REF!</v>
      </c>
      <c r="X10" s="14" t="e">
        <f t="shared" si="5"/>
        <v>#REF!</v>
      </c>
      <c r="Y10" s="6"/>
      <c r="Z10" s="6" t="e">
        <f t="shared" si="8"/>
        <v>#REF!</v>
      </c>
      <c r="AA10" s="6" t="e">
        <f t="shared" si="9"/>
        <v>#REF!</v>
      </c>
      <c r="AB10" s="6" t="e">
        <f t="shared" si="10"/>
        <v>#REF!</v>
      </c>
      <c r="AC10" s="6" t="e">
        <f t="shared" si="11"/>
        <v>#REF!</v>
      </c>
    </row>
    <row r="11" spans="1:29">
      <c r="A11" s="10"/>
      <c r="B11" s="10"/>
      <c r="C11" s="10" t="s">
        <v>615</v>
      </c>
      <c r="D11" s="10" t="s">
        <v>670</v>
      </c>
      <c r="E11" s="10" t="s">
        <v>11</v>
      </c>
      <c r="F11" s="26">
        <v>247512</v>
      </c>
      <c r="G11" s="27">
        <v>0.13</v>
      </c>
      <c r="H11" s="27">
        <v>0.13</v>
      </c>
      <c r="I11" s="27">
        <v>72.530510680000006</v>
      </c>
      <c r="J11" s="11" t="e">
        <f>SUMIF(#REF!,C:C,#REF!)</f>
        <v>#REF!</v>
      </c>
      <c r="K11" s="14" t="e">
        <f>SUMIF(#REF!,C:C,#REF!)</f>
        <v>#REF!</v>
      </c>
      <c r="L11" s="14" t="e">
        <f>SUMIF(#REF!,C:C,#REF!)</f>
        <v>#REF!</v>
      </c>
      <c r="M11" s="13" t="e">
        <f>SUMIF(#REF!,C:C,#REF!)</f>
        <v>#REF!</v>
      </c>
      <c r="N11" s="13"/>
      <c r="O11" s="13"/>
      <c r="P11" s="13"/>
      <c r="Q11" s="13"/>
      <c r="R11" s="10" t="str">
        <f t="shared" si="7"/>
        <v>BE0974264930</v>
      </c>
      <c r="S11" s="10" t="str">
        <f t="shared" si="0"/>
        <v>Ageas SA/NV</v>
      </c>
      <c r="T11" s="10" t="str">
        <f t="shared" si="1"/>
        <v>Belgien</v>
      </c>
      <c r="U11" s="11" t="e">
        <f t="shared" si="2"/>
        <v>#REF!</v>
      </c>
      <c r="V11" s="14" t="e">
        <f t="shared" si="3"/>
        <v>#REF!</v>
      </c>
      <c r="W11" s="14" t="e">
        <f t="shared" si="4"/>
        <v>#REF!</v>
      </c>
      <c r="X11" s="14" t="e">
        <f t="shared" si="5"/>
        <v>#REF!</v>
      </c>
      <c r="Y11" s="6"/>
      <c r="Z11" s="6" t="e">
        <f t="shared" si="8"/>
        <v>#REF!</v>
      </c>
      <c r="AA11" s="6" t="e">
        <f t="shared" si="9"/>
        <v>#REF!</v>
      </c>
      <c r="AB11" s="6" t="e">
        <f t="shared" si="10"/>
        <v>#REF!</v>
      </c>
      <c r="AC11" s="6" t="e">
        <f t="shared" si="11"/>
        <v>#REF!</v>
      </c>
    </row>
    <row r="12" spans="1:29">
      <c r="A12" s="10"/>
      <c r="B12" s="10"/>
      <c r="C12" s="10" t="s">
        <v>964</v>
      </c>
      <c r="D12" s="10" t="s">
        <v>760</v>
      </c>
      <c r="E12" s="10" t="s">
        <v>19</v>
      </c>
      <c r="F12" s="26">
        <v>824551</v>
      </c>
      <c r="G12" s="27">
        <v>0.22999999999999998</v>
      </c>
      <c r="H12" s="27">
        <v>0.22999999999999998</v>
      </c>
      <c r="I12" s="27">
        <v>78.869289359999996</v>
      </c>
      <c r="J12" s="11" t="e">
        <f>SUMIF(#REF!,C:C,#REF!)</f>
        <v>#REF!</v>
      </c>
      <c r="K12" s="14" t="e">
        <f>SUMIF(#REF!,C:C,#REF!)</f>
        <v>#REF!</v>
      </c>
      <c r="L12" s="14" t="e">
        <f>SUMIF(#REF!,C:C,#REF!)</f>
        <v>#REF!</v>
      </c>
      <c r="M12" s="13" t="e">
        <f>SUMIF(#REF!,C:C,#REF!)</f>
        <v>#REF!</v>
      </c>
      <c r="N12" s="13"/>
      <c r="O12" s="13"/>
      <c r="P12" s="13"/>
      <c r="Q12" s="13"/>
      <c r="R12" s="10" t="str">
        <f t="shared" ref="R12" si="12">C12</f>
        <v>CA0089118776</v>
      </c>
      <c r="S12" s="10" t="str">
        <f t="shared" ref="S12" si="13">D12</f>
        <v>Air Canada</v>
      </c>
      <c r="T12" s="10" t="str">
        <f t="shared" ref="T12" si="14">E12</f>
        <v>Canada</v>
      </c>
      <c r="U12" s="11" t="e">
        <f t="shared" ref="U12" si="15">F12+J12+N12</f>
        <v>#REF!</v>
      </c>
      <c r="V12" s="14" t="e">
        <f t="shared" ref="V12" si="16">G12+K12+O12</f>
        <v>#REF!</v>
      </c>
      <c r="W12" s="14" t="e">
        <f t="shared" ref="W12" si="17">H12+L12+P12</f>
        <v>#REF!</v>
      </c>
      <c r="X12" s="14" t="e">
        <f t="shared" ref="X12" si="18">I12+M12+Q12</f>
        <v>#REF!</v>
      </c>
      <c r="Y12" s="6"/>
      <c r="Z12" s="6" t="e">
        <f t="shared" si="8"/>
        <v>#REF!</v>
      </c>
      <c r="AA12" s="6" t="e">
        <f t="shared" si="9"/>
        <v>#REF!</v>
      </c>
      <c r="AB12" s="6" t="e">
        <f t="shared" si="10"/>
        <v>#REF!</v>
      </c>
      <c r="AC12" s="6" t="e">
        <f t="shared" si="11"/>
        <v>#REF!</v>
      </c>
    </row>
    <row r="13" spans="1:29">
      <c r="A13" s="10"/>
      <c r="B13" s="10"/>
      <c r="C13" s="10" t="s">
        <v>965</v>
      </c>
      <c r="D13" s="10" t="s">
        <v>761</v>
      </c>
      <c r="E13" s="10" t="s">
        <v>5</v>
      </c>
      <c r="F13" s="26">
        <v>85532</v>
      </c>
      <c r="G13" s="27">
        <v>0.02</v>
      </c>
      <c r="H13" s="27">
        <v>0.02</v>
      </c>
      <c r="I13" s="27">
        <v>78.579839230000005</v>
      </c>
      <c r="J13" s="11" t="e">
        <f>SUMIF(#REF!,C:C,#REF!)</f>
        <v>#REF!</v>
      </c>
      <c r="K13" s="14" t="e">
        <f>SUMIF(#REF!,C:C,#REF!)</f>
        <v>#REF!</v>
      </c>
      <c r="L13" s="14" t="e">
        <f>SUMIF(#REF!,C:C,#REF!)</f>
        <v>#REF!</v>
      </c>
      <c r="M13" s="13" t="e">
        <f>SUMIF(#REF!,C:C,#REF!)</f>
        <v>#REF!</v>
      </c>
      <c r="N13" s="13"/>
      <c r="O13" s="13"/>
      <c r="P13" s="13"/>
      <c r="Q13" s="13"/>
      <c r="R13" s="10" t="str">
        <f t="shared" si="7"/>
        <v>US0090661010</v>
      </c>
      <c r="S13" s="10" t="str">
        <f t="shared" si="0"/>
        <v>Airbnb Inc</v>
      </c>
      <c r="T13" s="10" t="str">
        <f t="shared" si="1"/>
        <v>USA</v>
      </c>
      <c r="U13" s="11" t="e">
        <f t="shared" si="2"/>
        <v>#REF!</v>
      </c>
      <c r="V13" s="14" t="e">
        <f t="shared" si="3"/>
        <v>#REF!</v>
      </c>
      <c r="W13" s="14" t="e">
        <f t="shared" si="4"/>
        <v>#REF!</v>
      </c>
      <c r="X13" s="14" t="e">
        <f t="shared" si="5"/>
        <v>#REF!</v>
      </c>
      <c r="Y13" s="6"/>
      <c r="Z13" s="6" t="e">
        <f t="shared" si="8"/>
        <v>#REF!</v>
      </c>
      <c r="AA13" s="6" t="e">
        <f t="shared" si="9"/>
        <v>#REF!</v>
      </c>
      <c r="AB13" s="6" t="e">
        <f t="shared" si="10"/>
        <v>#REF!</v>
      </c>
      <c r="AC13" s="6" t="e">
        <f t="shared" si="11"/>
        <v>#REF!</v>
      </c>
    </row>
    <row r="14" spans="1:29">
      <c r="A14" s="10"/>
      <c r="B14" s="10"/>
      <c r="C14" s="10" t="s">
        <v>966</v>
      </c>
      <c r="D14" s="10" t="s">
        <v>762</v>
      </c>
      <c r="E14" s="10" t="s">
        <v>341</v>
      </c>
      <c r="F14" s="26">
        <v>1238928</v>
      </c>
      <c r="G14" s="27">
        <v>6.9999999999999993E-2</v>
      </c>
      <c r="H14" s="27">
        <v>6.9999999999999993E-2</v>
      </c>
      <c r="I14" s="27">
        <v>12.54305525</v>
      </c>
      <c r="J14" s="11" t="e">
        <f>SUMIF(#REF!,C:C,#REF!)</f>
        <v>#REF!</v>
      </c>
      <c r="K14" s="14" t="e">
        <f>SUMIF(#REF!,C:C,#REF!)</f>
        <v>#REF!</v>
      </c>
      <c r="L14" s="14" t="e">
        <f>SUMIF(#REF!,C:C,#REF!)</f>
        <v>#REF!</v>
      </c>
      <c r="M14" s="13" t="e">
        <f>SUMIF(#REF!,C:C,#REF!)</f>
        <v>#REF!</v>
      </c>
      <c r="N14" s="13"/>
      <c r="O14" s="13"/>
      <c r="P14" s="13"/>
      <c r="Q14" s="13"/>
      <c r="R14" s="10" t="str">
        <f t="shared" si="7"/>
        <v>CNE000001FB1</v>
      </c>
      <c r="S14" s="10" t="str">
        <f t="shared" si="0"/>
        <v>Aisino Corp</v>
      </c>
      <c r="T14" s="10" t="str">
        <f t="shared" si="1"/>
        <v>Kina</v>
      </c>
      <c r="U14" s="11" t="e">
        <f t="shared" si="2"/>
        <v>#REF!</v>
      </c>
      <c r="V14" s="14" t="e">
        <f t="shared" si="3"/>
        <v>#REF!</v>
      </c>
      <c r="W14" s="14" t="e">
        <f t="shared" si="4"/>
        <v>#REF!</v>
      </c>
      <c r="X14" s="14" t="e">
        <f t="shared" si="5"/>
        <v>#REF!</v>
      </c>
      <c r="Y14" s="6"/>
      <c r="Z14" s="6" t="e">
        <f t="shared" si="8"/>
        <v>#REF!</v>
      </c>
      <c r="AA14" s="6" t="e">
        <f t="shared" si="9"/>
        <v>#REF!</v>
      </c>
      <c r="AB14" s="6" t="e">
        <f t="shared" si="10"/>
        <v>#REF!</v>
      </c>
      <c r="AC14" s="6" t="e">
        <f t="shared" si="11"/>
        <v>#REF!</v>
      </c>
    </row>
    <row r="15" spans="1:29">
      <c r="A15" s="10"/>
      <c r="B15" s="10"/>
      <c r="C15" s="10" t="s">
        <v>369</v>
      </c>
      <c r="D15" s="10" t="s">
        <v>555</v>
      </c>
      <c r="E15" s="10" t="s">
        <v>5</v>
      </c>
      <c r="F15" s="26">
        <v>513156</v>
      </c>
      <c r="G15" s="27">
        <v>0.09</v>
      </c>
      <c r="H15" s="27">
        <v>0.09</v>
      </c>
      <c r="I15" s="27">
        <v>79.647841299999996</v>
      </c>
      <c r="J15" s="11" t="e">
        <f>SUMIF(#REF!,C:C,#REF!)</f>
        <v>#REF!</v>
      </c>
      <c r="K15" s="14" t="e">
        <f>SUMIF(#REF!,C:C,#REF!)</f>
        <v>#REF!</v>
      </c>
      <c r="L15" s="14" t="e">
        <f>SUMIF(#REF!,C:C,#REF!)</f>
        <v>#REF!</v>
      </c>
      <c r="M15" s="13" t="e">
        <f>SUMIF(#REF!,C:C,#REF!)</f>
        <v>#REF!</v>
      </c>
      <c r="N15" s="13"/>
      <c r="O15" s="13"/>
      <c r="P15" s="13"/>
      <c r="Q15" s="13"/>
      <c r="R15" s="10" t="str">
        <f t="shared" ref="R15:R16" si="19">C15</f>
        <v>US0130911037</v>
      </c>
      <c r="S15" s="10" t="str">
        <f t="shared" ref="S15:S16" si="20">D15</f>
        <v>Albertsons Cos Inc</v>
      </c>
      <c r="T15" s="10" t="str">
        <f t="shared" ref="T15:T16" si="21">E15</f>
        <v>USA</v>
      </c>
      <c r="U15" s="11" t="e">
        <f t="shared" ref="U15:U16" si="22">F15+J15+N15</f>
        <v>#REF!</v>
      </c>
      <c r="V15" s="14" t="e">
        <f t="shared" ref="V15:V16" si="23">G15+K15+O15</f>
        <v>#REF!</v>
      </c>
      <c r="W15" s="14" t="e">
        <f t="shared" ref="W15:W16" si="24">H15+L15+P15</f>
        <v>#REF!</v>
      </c>
      <c r="X15" s="14" t="e">
        <f t="shared" ref="X15:X16" si="25">I15+M15+Q15</f>
        <v>#REF!</v>
      </c>
      <c r="Y15" s="6"/>
      <c r="Z15" s="6" t="e">
        <f t="shared" si="8"/>
        <v>#REF!</v>
      </c>
      <c r="AA15" s="6" t="e">
        <f t="shared" si="9"/>
        <v>#REF!</v>
      </c>
      <c r="AB15" s="6" t="e">
        <f t="shared" si="10"/>
        <v>#REF!</v>
      </c>
      <c r="AC15" s="6" t="e">
        <f t="shared" si="11"/>
        <v>#REF!</v>
      </c>
    </row>
    <row r="16" spans="1:29">
      <c r="A16" s="10"/>
      <c r="B16" s="10"/>
      <c r="C16" s="10" t="s">
        <v>236</v>
      </c>
      <c r="D16" s="10" t="s">
        <v>28</v>
      </c>
      <c r="E16" s="10" t="s">
        <v>81</v>
      </c>
      <c r="F16" s="26">
        <v>2242809</v>
      </c>
      <c r="G16" s="27">
        <v>0.05</v>
      </c>
      <c r="H16" s="27">
        <v>0.05</v>
      </c>
      <c r="I16" s="27">
        <v>12.190755660000001</v>
      </c>
      <c r="J16" s="11" t="e">
        <f>SUMIF(#REF!,C:C,#REF!)</f>
        <v>#REF!</v>
      </c>
      <c r="K16" s="14" t="e">
        <f>SUMIF(#REF!,C:C,#REF!)</f>
        <v>#REF!</v>
      </c>
      <c r="L16" s="14" t="e">
        <f>SUMIF(#REF!,C:C,#REF!)</f>
        <v>#REF!</v>
      </c>
      <c r="M16" s="13" t="e">
        <f>SUMIF(#REF!,C:C,#REF!)</f>
        <v>#REF!</v>
      </c>
      <c r="N16" s="13"/>
      <c r="O16" s="13"/>
      <c r="P16" s="13"/>
      <c r="Q16" s="13"/>
      <c r="R16" s="10" t="str">
        <f t="shared" si="19"/>
        <v>MXP000511016</v>
      </c>
      <c r="S16" s="10" t="str">
        <f t="shared" si="20"/>
        <v>Alfa SAB de CV</v>
      </c>
      <c r="T16" s="10" t="str">
        <f t="shared" si="21"/>
        <v>Mexico</v>
      </c>
      <c r="U16" s="11" t="e">
        <f t="shared" si="22"/>
        <v>#REF!</v>
      </c>
      <c r="V16" s="14" t="e">
        <f t="shared" si="23"/>
        <v>#REF!</v>
      </c>
      <c r="W16" s="14" t="e">
        <f t="shared" si="24"/>
        <v>#REF!</v>
      </c>
      <c r="X16" s="14" t="e">
        <f t="shared" si="25"/>
        <v>#REF!</v>
      </c>
      <c r="Y16" s="6"/>
      <c r="Z16" s="6" t="e">
        <f t="shared" si="8"/>
        <v>#REF!</v>
      </c>
      <c r="AA16" s="6" t="e">
        <f t="shared" si="9"/>
        <v>#REF!</v>
      </c>
      <c r="AB16" s="6" t="e">
        <f t="shared" si="10"/>
        <v>#REF!</v>
      </c>
      <c r="AC16" s="6" t="e">
        <f t="shared" si="11"/>
        <v>#REF!</v>
      </c>
    </row>
    <row r="17" spans="1:29">
      <c r="A17" s="10"/>
      <c r="B17" s="10"/>
      <c r="C17" s="10" t="s">
        <v>455</v>
      </c>
      <c r="D17" s="10" t="s">
        <v>457</v>
      </c>
      <c r="E17" s="10" t="s">
        <v>10</v>
      </c>
      <c r="F17" s="26">
        <v>40100</v>
      </c>
      <c r="G17" s="27">
        <v>0.01</v>
      </c>
      <c r="H17" s="27">
        <v>0.01</v>
      </c>
      <c r="I17" s="27">
        <v>72.325497740000003</v>
      </c>
      <c r="J17" s="11" t="e">
        <f>SUMIF(#REF!,C:C,#REF!)</f>
        <v>#REF!</v>
      </c>
      <c r="K17" s="14" t="e">
        <f>SUMIF(#REF!,C:C,#REF!)</f>
        <v>#REF!</v>
      </c>
      <c r="L17" s="14" t="e">
        <f>SUMIF(#REF!,C:C,#REF!)</f>
        <v>#REF!</v>
      </c>
      <c r="M17" s="13" t="e">
        <f>SUMIF(#REF!,C:C,#REF!)</f>
        <v>#REF!</v>
      </c>
      <c r="N17" s="13"/>
      <c r="O17" s="13"/>
      <c r="P17" s="13"/>
      <c r="Q17" s="13"/>
      <c r="R17" s="10" t="str">
        <f t="shared" si="7"/>
        <v>DE0008404005</v>
      </c>
      <c r="S17" s="10" t="str">
        <f t="shared" si="0"/>
        <v>Allianz SE</v>
      </c>
      <c r="T17" s="10" t="str">
        <f t="shared" si="1"/>
        <v>Tyskland</v>
      </c>
      <c r="U17" s="11" t="e">
        <f>F17+J17+N17</f>
        <v>#REF!</v>
      </c>
      <c r="V17" s="14" t="e">
        <f>G17+K17+O17</f>
        <v>#REF!</v>
      </c>
      <c r="W17" s="14" t="e">
        <f>H17+L17+P17</f>
        <v>#REF!</v>
      </c>
      <c r="X17" s="14" t="e">
        <f>I17+M17+Q17</f>
        <v>#REF!</v>
      </c>
      <c r="Y17" s="6"/>
      <c r="Z17" s="6" t="e">
        <f t="shared" si="8"/>
        <v>#REF!</v>
      </c>
      <c r="AA17" s="6" t="e">
        <f t="shared" si="9"/>
        <v>#REF!</v>
      </c>
      <c r="AB17" s="6" t="e">
        <f t="shared" si="10"/>
        <v>#REF!</v>
      </c>
      <c r="AC17" s="6" t="e">
        <f t="shared" si="11"/>
        <v>#REF!</v>
      </c>
    </row>
    <row r="18" spans="1:29">
      <c r="A18" s="10"/>
      <c r="B18" s="10"/>
      <c r="C18" s="10" t="s">
        <v>503</v>
      </c>
      <c r="D18" s="10" t="s">
        <v>556</v>
      </c>
      <c r="E18" s="10" t="s">
        <v>5</v>
      </c>
      <c r="F18" s="26">
        <v>199853</v>
      </c>
      <c r="G18" s="27">
        <v>0.22</v>
      </c>
      <c r="H18" s="27">
        <v>0.22</v>
      </c>
      <c r="I18" s="27">
        <v>78.425474190000003</v>
      </c>
      <c r="J18" s="11" t="e">
        <f>SUMIF(#REF!,C:C,#REF!)</f>
        <v>#REF!</v>
      </c>
      <c r="K18" s="14" t="e">
        <f>SUMIF(#REF!,C:C,#REF!)</f>
        <v>#REF!</v>
      </c>
      <c r="L18" s="14" t="e">
        <f>SUMIF(#REF!,C:C,#REF!)</f>
        <v>#REF!</v>
      </c>
      <c r="M18" s="13" t="e">
        <f>SUMIF(#REF!,C:C,#REF!)</f>
        <v>#REF!</v>
      </c>
      <c r="N18" s="13"/>
      <c r="O18" s="13"/>
      <c r="P18" s="13"/>
      <c r="Q18" s="13"/>
      <c r="R18" s="10" t="str">
        <f t="shared" si="7"/>
        <v>US01973R1014</v>
      </c>
      <c r="S18" s="10" t="str">
        <f t="shared" si="0"/>
        <v>Allison Transmission Holdings Inc</v>
      </c>
      <c r="T18" s="10" t="str">
        <f t="shared" si="1"/>
        <v>USA</v>
      </c>
      <c r="U18" s="11" t="e">
        <f t="shared" si="2"/>
        <v>#REF!</v>
      </c>
      <c r="V18" s="14" t="e">
        <f t="shared" si="3"/>
        <v>#REF!</v>
      </c>
      <c r="W18" s="14" t="e">
        <f t="shared" si="4"/>
        <v>#REF!</v>
      </c>
      <c r="X18" s="14" t="e">
        <f t="shared" si="5"/>
        <v>#REF!</v>
      </c>
      <c r="Y18" s="6"/>
      <c r="Z18" s="6" t="e">
        <f t="shared" si="8"/>
        <v>#REF!</v>
      </c>
      <c r="AA18" s="6" t="e">
        <f t="shared" si="9"/>
        <v>#REF!</v>
      </c>
      <c r="AB18" s="6" t="e">
        <f t="shared" si="10"/>
        <v>#REF!</v>
      </c>
      <c r="AC18" s="6" t="e">
        <f t="shared" si="11"/>
        <v>#REF!</v>
      </c>
    </row>
    <row r="19" spans="1:29">
      <c r="A19" s="10"/>
      <c r="B19" s="10"/>
      <c r="C19" s="10" t="s">
        <v>224</v>
      </c>
      <c r="D19" s="10" t="s">
        <v>227</v>
      </c>
      <c r="E19" s="10" t="s">
        <v>5</v>
      </c>
      <c r="F19" s="26">
        <v>83205</v>
      </c>
      <c r="G19" s="27">
        <v>0</v>
      </c>
      <c r="H19" s="27">
        <v>0</v>
      </c>
      <c r="I19" s="27">
        <v>78.435289639999993</v>
      </c>
      <c r="J19" s="11" t="e">
        <f>SUMIF(#REF!,C:C,#REF!)</f>
        <v>#REF!</v>
      </c>
      <c r="K19" s="14" t="e">
        <f>SUMIF(#REF!,C:C,#REF!)</f>
        <v>#REF!</v>
      </c>
      <c r="L19" s="14" t="e">
        <f>SUMIF(#REF!,C:C,#REF!)</f>
        <v>#REF!</v>
      </c>
      <c r="M19" s="13" t="e">
        <f>SUMIF(#REF!,C:C,#REF!)</f>
        <v>#REF!</v>
      </c>
      <c r="N19" s="13"/>
      <c r="O19" s="13"/>
      <c r="P19" s="13"/>
      <c r="Q19" s="13"/>
      <c r="R19" s="10" t="str">
        <f t="shared" ref="R19" si="26">C19</f>
        <v>US02079K3059</v>
      </c>
      <c r="S19" s="10" t="str">
        <f t="shared" ref="S19" si="27">D19</f>
        <v>Alphabet Inc</v>
      </c>
      <c r="T19" s="10" t="str">
        <f t="shared" ref="T19" si="28">E19</f>
        <v>USA</v>
      </c>
      <c r="U19" s="11" t="e">
        <f t="shared" ref="U19" si="29">F19+J19+N19</f>
        <v>#REF!</v>
      </c>
      <c r="V19" s="14" t="e">
        <f t="shared" ref="V19" si="30">G19+K19+O19</f>
        <v>#REF!</v>
      </c>
      <c r="W19" s="14" t="e">
        <f t="shared" ref="W19" si="31">H19+L19+P19</f>
        <v>#REF!</v>
      </c>
      <c r="X19" s="14" t="e">
        <f t="shared" ref="X19" si="32">I19+M19+Q19</f>
        <v>#REF!</v>
      </c>
      <c r="Y19" s="6"/>
      <c r="Z19" s="6" t="e">
        <f t="shared" si="8"/>
        <v>#REF!</v>
      </c>
      <c r="AA19" s="6" t="e">
        <f t="shared" si="9"/>
        <v>#REF!</v>
      </c>
      <c r="AB19" s="6" t="e">
        <f t="shared" si="10"/>
        <v>#REF!</v>
      </c>
      <c r="AC19" s="6" t="e">
        <f t="shared" si="11"/>
        <v>#REF!</v>
      </c>
    </row>
    <row r="20" spans="1:29">
      <c r="A20" s="10" t="str">
        <f>PROPER(B20)</f>
        <v>Alsea Sab De Cv</v>
      </c>
      <c r="B20" s="10" t="str">
        <f>LOWER(D20)</f>
        <v>alsea sab de cv</v>
      </c>
      <c r="C20" s="10" t="s">
        <v>237</v>
      </c>
      <c r="D20" s="10" t="s">
        <v>29</v>
      </c>
      <c r="E20" s="10" t="s">
        <v>81</v>
      </c>
      <c r="F20" s="26">
        <v>797489</v>
      </c>
      <c r="G20" s="27">
        <v>0.1</v>
      </c>
      <c r="H20" s="27">
        <v>0.1</v>
      </c>
      <c r="I20" s="27">
        <v>20.38980269</v>
      </c>
      <c r="J20" s="11" t="e">
        <f>SUMIF(#REF!,C:C,#REF!)</f>
        <v>#REF!</v>
      </c>
      <c r="K20" s="14" t="e">
        <f>SUMIF(#REF!,C:C,#REF!)</f>
        <v>#REF!</v>
      </c>
      <c r="L20" s="14" t="e">
        <f>SUMIF(#REF!,C:C,#REF!)</f>
        <v>#REF!</v>
      </c>
      <c r="M20" s="13" t="e">
        <f>SUMIF(#REF!,C:C,#REF!)</f>
        <v>#REF!</v>
      </c>
      <c r="N20" s="13"/>
      <c r="O20" s="13"/>
      <c r="P20" s="13"/>
      <c r="Q20" s="13"/>
      <c r="R20" s="10" t="str">
        <f t="shared" ref="R20" si="33">C20</f>
        <v>MXP001391012</v>
      </c>
      <c r="S20" s="10" t="str">
        <f t="shared" ref="S20" si="34">D20</f>
        <v>Alsea SAB de CV</v>
      </c>
      <c r="T20" s="10" t="str">
        <f t="shared" ref="T20" si="35">E20</f>
        <v>Mexico</v>
      </c>
      <c r="U20" s="11" t="e">
        <f t="shared" ref="U20" si="36">F20+J20+N20</f>
        <v>#REF!</v>
      </c>
      <c r="V20" s="14" t="e">
        <f t="shared" ref="V20" si="37">G20+K20+O20</f>
        <v>#REF!</v>
      </c>
      <c r="W20" s="14" t="e">
        <f t="shared" ref="W20" si="38">H20+L20+P20</f>
        <v>#REF!</v>
      </c>
      <c r="X20" s="14" t="e">
        <f t="shared" ref="X20" si="39">I20+M20+Q20</f>
        <v>#REF!</v>
      </c>
      <c r="Y20" s="6"/>
      <c r="Z20" s="6" t="e">
        <f t="shared" si="8"/>
        <v>#REF!</v>
      </c>
      <c r="AA20" s="6" t="e">
        <f t="shared" si="9"/>
        <v>#REF!</v>
      </c>
      <c r="AB20" s="6" t="e">
        <f t="shared" si="10"/>
        <v>#REF!</v>
      </c>
      <c r="AC20" s="6" t="e">
        <f t="shared" si="11"/>
        <v>#REF!</v>
      </c>
    </row>
    <row r="21" spans="1:29">
      <c r="A21" s="10" t="str">
        <f t="shared" ref="A21:A92" si="40">PROPER(B21)</f>
        <v/>
      </c>
      <c r="B21" s="10"/>
      <c r="C21" s="10" t="s">
        <v>967</v>
      </c>
      <c r="D21" s="10" t="s">
        <v>763</v>
      </c>
      <c r="E21" s="10" t="s">
        <v>17</v>
      </c>
      <c r="F21" s="26">
        <v>789600</v>
      </c>
      <c r="G21" s="27">
        <v>0.22</v>
      </c>
      <c r="H21" s="27">
        <v>0.22</v>
      </c>
      <c r="I21" s="27">
        <v>55.559801299999997</v>
      </c>
      <c r="J21" s="11" t="e">
        <f>SUMIF(#REF!,C:C,#REF!)</f>
        <v>#REF!</v>
      </c>
      <c r="K21" s="14" t="e">
        <f>SUMIF(#REF!,C:C,#REF!)</f>
        <v>#REF!</v>
      </c>
      <c r="L21" s="14" t="e">
        <f>SUMIF(#REF!,C:C,#REF!)</f>
        <v>#REF!</v>
      </c>
      <c r="M21" s="13" t="e">
        <f>SUMIF(#REF!,C:C,#REF!)</f>
        <v>#REF!</v>
      </c>
      <c r="N21" s="13"/>
      <c r="O21" s="13"/>
      <c r="P21" s="13"/>
      <c r="Q21" s="13"/>
      <c r="R21" s="10" t="str">
        <f t="shared" si="7"/>
        <v>JP3122800000</v>
      </c>
      <c r="S21" s="10" t="str">
        <f t="shared" si="0"/>
        <v>Amada Co Ltd</v>
      </c>
      <c r="T21" s="10" t="str">
        <f t="shared" si="1"/>
        <v>Japan</v>
      </c>
      <c r="U21" s="11" t="e">
        <f t="shared" si="2"/>
        <v>#REF!</v>
      </c>
      <c r="V21" s="14" t="e">
        <f t="shared" si="3"/>
        <v>#REF!</v>
      </c>
      <c r="W21" s="14" t="e">
        <f t="shared" si="4"/>
        <v>#REF!</v>
      </c>
      <c r="X21" s="14" t="e">
        <f t="shared" si="5"/>
        <v>#REF!</v>
      </c>
      <c r="Y21" s="6"/>
      <c r="Z21" s="6" t="e">
        <f t="shared" si="8"/>
        <v>#REF!</v>
      </c>
      <c r="AA21" s="6" t="e">
        <f t="shared" si="9"/>
        <v>#REF!</v>
      </c>
      <c r="AB21" s="6" t="e">
        <f t="shared" si="10"/>
        <v>#REF!</v>
      </c>
      <c r="AC21" s="6" t="e">
        <f t="shared" si="11"/>
        <v>#REF!</v>
      </c>
    </row>
    <row r="22" spans="1:29">
      <c r="A22" s="10" t="str">
        <f t="shared" si="40"/>
        <v/>
      </c>
      <c r="B22" s="10"/>
      <c r="C22" s="10" t="s">
        <v>282</v>
      </c>
      <c r="D22" s="10" t="s">
        <v>314</v>
      </c>
      <c r="E22" s="10" t="s">
        <v>5</v>
      </c>
      <c r="F22" s="26">
        <v>132796</v>
      </c>
      <c r="G22" s="27">
        <v>0.11</v>
      </c>
      <c r="H22" s="27">
        <v>0.11</v>
      </c>
      <c r="I22" s="27">
        <v>78.762813359999996</v>
      </c>
      <c r="J22" s="11" t="e">
        <f>SUMIF(#REF!,C:C,#REF!)</f>
        <v>#REF!</v>
      </c>
      <c r="K22" s="14" t="e">
        <f>SUMIF(#REF!,C:C,#REF!)</f>
        <v>#REF!</v>
      </c>
      <c r="L22" s="14" t="e">
        <f>SUMIF(#REF!,C:C,#REF!)</f>
        <v>#REF!</v>
      </c>
      <c r="M22" s="13" t="e">
        <f>SUMIF(#REF!,C:C,#REF!)</f>
        <v>#REF!</v>
      </c>
      <c r="N22" s="13"/>
      <c r="O22" s="13"/>
      <c r="P22" s="13"/>
      <c r="Q22" s="13"/>
      <c r="R22" s="10" t="str">
        <f t="shared" si="7"/>
        <v>GB0022569080</v>
      </c>
      <c r="S22" s="10" t="str">
        <f t="shared" si="0"/>
        <v>Amdocs Ltd</v>
      </c>
      <c r="T22" s="10" t="str">
        <f t="shared" si="1"/>
        <v>USA</v>
      </c>
      <c r="U22" s="11" t="e">
        <f t="shared" si="2"/>
        <v>#REF!</v>
      </c>
      <c r="V22" s="14" t="e">
        <f t="shared" si="3"/>
        <v>#REF!</v>
      </c>
      <c r="W22" s="14" t="e">
        <f t="shared" si="4"/>
        <v>#REF!</v>
      </c>
      <c r="X22" s="14" t="e">
        <f t="shared" si="5"/>
        <v>#REF!</v>
      </c>
      <c r="Y22" s="6"/>
      <c r="Z22" s="6" t="e">
        <f t="shared" si="8"/>
        <v>#REF!</v>
      </c>
      <c r="AA22" s="6" t="e">
        <f t="shared" si="9"/>
        <v>#REF!</v>
      </c>
      <c r="AB22" s="6" t="e">
        <f t="shared" si="10"/>
        <v>#REF!</v>
      </c>
      <c r="AC22" s="6" t="e">
        <f t="shared" si="11"/>
        <v>#REF!</v>
      </c>
    </row>
    <row r="23" spans="1:29">
      <c r="A23" s="10"/>
      <c r="B23" s="10"/>
      <c r="C23" s="10" t="s">
        <v>968</v>
      </c>
      <c r="D23" s="10" t="s">
        <v>30</v>
      </c>
      <c r="E23" s="10" t="s">
        <v>81</v>
      </c>
      <c r="F23" s="26">
        <v>8799964</v>
      </c>
      <c r="G23" s="27">
        <v>0.01</v>
      </c>
      <c r="H23" s="27">
        <v>0.01</v>
      </c>
      <c r="I23" s="27">
        <v>55.196252149999999</v>
      </c>
      <c r="J23" s="11" t="e">
        <f>SUMIF(#REF!,C:C,#REF!)</f>
        <v>#REF!</v>
      </c>
      <c r="K23" s="14" t="e">
        <f>SUMIF(#REF!,C:C,#REF!)</f>
        <v>#REF!</v>
      </c>
      <c r="L23" s="14" t="e">
        <f>SUMIF(#REF!,C:C,#REF!)</f>
        <v>#REF!</v>
      </c>
      <c r="M23" s="13" t="e">
        <f>SUMIF(#REF!,C:C,#REF!)</f>
        <v>#REF!</v>
      </c>
      <c r="N23" s="13"/>
      <c r="O23" s="13"/>
      <c r="P23" s="13"/>
      <c r="Q23" s="13"/>
      <c r="R23" s="10" t="str">
        <f t="shared" ref="R23" si="41">C23</f>
        <v>MX01AM050019</v>
      </c>
      <c r="S23" s="10" t="str">
        <f t="shared" ref="S23" si="42">D23</f>
        <v>America Movil SAB de CV</v>
      </c>
      <c r="T23" s="10" t="str">
        <f t="shared" ref="T23" si="43">E23</f>
        <v>Mexico</v>
      </c>
      <c r="U23" s="11" t="e">
        <f t="shared" ref="U23" si="44">F23+J23+N23</f>
        <v>#REF!</v>
      </c>
      <c r="V23" s="14" t="e">
        <f t="shared" ref="V23" si="45">G23+K23+O23</f>
        <v>#REF!</v>
      </c>
      <c r="W23" s="14" t="e">
        <f t="shared" ref="W23" si="46">H23+L23+P23</f>
        <v>#REF!</v>
      </c>
      <c r="X23" s="14" t="e">
        <f t="shared" ref="X23" si="47">I23+M23+Q23</f>
        <v>#REF!</v>
      </c>
      <c r="Y23" s="6"/>
      <c r="Z23" s="6" t="e">
        <f t="shared" si="8"/>
        <v>#REF!</v>
      </c>
      <c r="AA23" s="6" t="e">
        <f t="shared" si="9"/>
        <v>#REF!</v>
      </c>
      <c r="AB23" s="6" t="e">
        <f t="shared" si="10"/>
        <v>#REF!</v>
      </c>
      <c r="AC23" s="6" t="e">
        <f t="shared" si="11"/>
        <v>#REF!</v>
      </c>
    </row>
    <row r="24" spans="1:29">
      <c r="A24" s="10" t="str">
        <f t="shared" si="40"/>
        <v>American Financial Group Inc/Oh</v>
      </c>
      <c r="B24" s="10" t="str">
        <f t="shared" ref="B24:B26" si="48">LOWER(D24)</f>
        <v>american financial group inc/oh</v>
      </c>
      <c r="C24" s="10" t="s">
        <v>370</v>
      </c>
      <c r="D24" s="10" t="s">
        <v>416</v>
      </c>
      <c r="E24" s="10" t="s">
        <v>5</v>
      </c>
      <c r="F24" s="26">
        <v>98138</v>
      </c>
      <c r="G24" s="27">
        <v>0.12</v>
      </c>
      <c r="H24" s="27">
        <v>0.12</v>
      </c>
      <c r="I24" s="27">
        <v>78.737077769999999</v>
      </c>
      <c r="J24" s="11" t="e">
        <f>SUMIF(#REF!,C:C,#REF!)</f>
        <v>#REF!</v>
      </c>
      <c r="K24" s="14" t="e">
        <f>SUMIF(#REF!,C:C,#REF!)</f>
        <v>#REF!</v>
      </c>
      <c r="L24" s="14" t="e">
        <f>SUMIF(#REF!,C:C,#REF!)</f>
        <v>#REF!</v>
      </c>
      <c r="M24" s="13" t="e">
        <f>SUMIF(#REF!,C:C,#REF!)</f>
        <v>#REF!</v>
      </c>
      <c r="N24" s="13"/>
      <c r="O24" s="13"/>
      <c r="P24" s="13"/>
      <c r="Q24" s="13"/>
      <c r="R24" s="10" t="str">
        <f t="shared" ref="R24:R26" si="49">C24</f>
        <v>US0259321042</v>
      </c>
      <c r="S24" s="10" t="str">
        <f t="shared" ref="S24:S26" si="50">D24</f>
        <v>American Financial Group Inc/OH</v>
      </c>
      <c r="T24" s="10" t="str">
        <f t="shared" ref="T24:T26" si="51">E24</f>
        <v>USA</v>
      </c>
      <c r="U24" s="11" t="e">
        <f t="shared" ref="U24:U26" si="52">F24+J24+N24</f>
        <v>#REF!</v>
      </c>
      <c r="V24" s="14" t="e">
        <f t="shared" ref="V24:V26" si="53">G24+K24+O24</f>
        <v>#REF!</v>
      </c>
      <c r="W24" s="14" t="e">
        <f t="shared" ref="W24:W26" si="54">H24+L24+P24</f>
        <v>#REF!</v>
      </c>
      <c r="X24" s="14" t="e">
        <f t="shared" ref="X24:X26" si="55">I24+M24+Q24</f>
        <v>#REF!</v>
      </c>
      <c r="Y24" s="6"/>
      <c r="Z24" s="6" t="e">
        <f t="shared" si="8"/>
        <v>#REF!</v>
      </c>
      <c r="AA24" s="6" t="e">
        <f t="shared" si="9"/>
        <v>#REF!</v>
      </c>
      <c r="AB24" s="6" t="e">
        <f t="shared" si="10"/>
        <v>#REF!</v>
      </c>
      <c r="AC24" s="6" t="e">
        <f t="shared" si="11"/>
        <v>#REF!</v>
      </c>
    </row>
    <row r="25" spans="1:29">
      <c r="A25" s="10"/>
      <c r="B25" s="10"/>
      <c r="C25" s="10" t="s">
        <v>200</v>
      </c>
      <c r="D25" s="10" t="s">
        <v>31</v>
      </c>
      <c r="E25" s="10" t="s">
        <v>5</v>
      </c>
      <c r="F25" s="26">
        <v>40762</v>
      </c>
      <c r="G25" s="27">
        <v>0.01</v>
      </c>
      <c r="H25" s="27">
        <v>0.01</v>
      </c>
      <c r="I25" s="27">
        <v>79.227306799999994</v>
      </c>
      <c r="J25" s="11" t="e">
        <f>SUMIF(#REF!,C:C,#REF!)</f>
        <v>#REF!</v>
      </c>
      <c r="K25" s="14" t="e">
        <f>SUMIF(#REF!,C:C,#REF!)</f>
        <v>#REF!</v>
      </c>
      <c r="L25" s="14" t="e">
        <f>SUMIF(#REF!,C:C,#REF!)</f>
        <v>#REF!</v>
      </c>
      <c r="M25" s="13" t="e">
        <f>SUMIF(#REF!,C:C,#REF!)</f>
        <v>#REF!</v>
      </c>
      <c r="N25" s="13"/>
      <c r="O25" s="13"/>
      <c r="P25" s="13"/>
      <c r="Q25" s="13"/>
      <c r="R25" s="10" t="str">
        <f t="shared" si="49"/>
        <v>US0311621009</v>
      </c>
      <c r="S25" s="10" t="str">
        <f t="shared" si="50"/>
        <v>Amgen Inc</v>
      </c>
      <c r="T25" s="10" t="str">
        <f t="shared" si="51"/>
        <v>USA</v>
      </c>
      <c r="U25" s="11" t="e">
        <f t="shared" si="52"/>
        <v>#REF!</v>
      </c>
      <c r="V25" s="14" t="e">
        <f t="shared" si="53"/>
        <v>#REF!</v>
      </c>
      <c r="W25" s="14" t="e">
        <f t="shared" si="54"/>
        <v>#REF!</v>
      </c>
      <c r="X25" s="14" t="e">
        <f t="shared" si="55"/>
        <v>#REF!</v>
      </c>
      <c r="Y25" s="6"/>
      <c r="Z25" s="6" t="e">
        <f t="shared" si="8"/>
        <v>#REF!</v>
      </c>
      <c r="AA25" s="6" t="e">
        <f t="shared" si="9"/>
        <v>#REF!</v>
      </c>
      <c r="AB25" s="6" t="e">
        <f t="shared" si="10"/>
        <v>#REF!</v>
      </c>
      <c r="AC25" s="6" t="e">
        <f t="shared" si="11"/>
        <v>#REF!</v>
      </c>
    </row>
    <row r="26" spans="1:29">
      <c r="A26" s="10" t="str">
        <f t="shared" si="40"/>
        <v>Ana Holdings Inc</v>
      </c>
      <c r="B26" s="10" t="str">
        <f t="shared" si="48"/>
        <v>ana holdings inc</v>
      </c>
      <c r="C26" s="10" t="s">
        <v>969</v>
      </c>
      <c r="D26" s="10" t="s">
        <v>764</v>
      </c>
      <c r="E26" s="10" t="s">
        <v>17</v>
      </c>
      <c r="F26" s="26">
        <v>164100</v>
      </c>
      <c r="G26" s="27">
        <v>0.03</v>
      </c>
      <c r="H26" s="27">
        <v>0.03</v>
      </c>
      <c r="I26" s="27">
        <v>24.03622258</v>
      </c>
      <c r="J26" s="11" t="e">
        <f>SUMIF(#REF!,C:C,#REF!)</f>
        <v>#REF!</v>
      </c>
      <c r="K26" s="14" t="e">
        <f>SUMIF(#REF!,C:C,#REF!)</f>
        <v>#REF!</v>
      </c>
      <c r="L26" s="14" t="e">
        <f>SUMIF(#REF!,C:C,#REF!)</f>
        <v>#REF!</v>
      </c>
      <c r="M26" s="13" t="e">
        <f>SUMIF(#REF!,C:C,#REF!)</f>
        <v>#REF!</v>
      </c>
      <c r="N26" s="13"/>
      <c r="O26" s="13"/>
      <c r="P26" s="13"/>
      <c r="Q26" s="13"/>
      <c r="R26" s="10" t="str">
        <f t="shared" si="49"/>
        <v>JP3429800000</v>
      </c>
      <c r="S26" s="10" t="str">
        <f t="shared" si="50"/>
        <v>ANA Holdings Inc</v>
      </c>
      <c r="T26" s="10" t="str">
        <f t="shared" si="51"/>
        <v>Japan</v>
      </c>
      <c r="U26" s="11" t="e">
        <f t="shared" si="52"/>
        <v>#REF!</v>
      </c>
      <c r="V26" s="14" t="e">
        <f t="shared" si="53"/>
        <v>#REF!</v>
      </c>
      <c r="W26" s="14" t="e">
        <f t="shared" si="54"/>
        <v>#REF!</v>
      </c>
      <c r="X26" s="14" t="e">
        <f t="shared" si="55"/>
        <v>#REF!</v>
      </c>
      <c r="Y26" s="6"/>
      <c r="Z26" s="6" t="e">
        <f t="shared" si="8"/>
        <v>#REF!</v>
      </c>
      <c r="AA26" s="6" t="e">
        <f t="shared" si="9"/>
        <v>#REF!</v>
      </c>
      <c r="AB26" s="6" t="e">
        <f t="shared" si="10"/>
        <v>#REF!</v>
      </c>
      <c r="AC26" s="6" t="e">
        <f t="shared" si="11"/>
        <v>#REF!</v>
      </c>
    </row>
    <row r="27" spans="1:29">
      <c r="A27" s="10" t="str">
        <f t="shared" si="40"/>
        <v/>
      </c>
      <c r="B27" s="10"/>
      <c r="C27" s="10" t="s">
        <v>283</v>
      </c>
      <c r="D27" s="10" t="s">
        <v>315</v>
      </c>
      <c r="E27" s="10" t="s">
        <v>16</v>
      </c>
      <c r="F27" s="26">
        <v>95835</v>
      </c>
      <c r="G27" s="27">
        <v>0.09</v>
      </c>
      <c r="H27" s="27">
        <v>0.09</v>
      </c>
      <c r="I27" s="27">
        <v>40.292543479999999</v>
      </c>
      <c r="J27" s="11" t="e">
        <f>SUMIF(#REF!,C:C,#REF!)</f>
        <v>#REF!</v>
      </c>
      <c r="K27" s="14" t="e">
        <f>SUMIF(#REF!,C:C,#REF!)</f>
        <v>#REF!</v>
      </c>
      <c r="L27" s="14" t="e">
        <f>SUMIF(#REF!,C:C,#REF!)</f>
        <v>#REF!</v>
      </c>
      <c r="M27" s="13" t="e">
        <f>SUMIF(#REF!,C:C,#REF!)</f>
        <v>#REF!</v>
      </c>
      <c r="N27" s="13"/>
      <c r="O27" s="13"/>
      <c r="P27" s="13"/>
      <c r="Q27" s="13"/>
      <c r="R27" s="10" t="str">
        <f t="shared" ref="R27:R102" si="56">C27</f>
        <v>AT0000730007</v>
      </c>
      <c r="S27" s="10" t="str">
        <f t="shared" ref="S27:S102" si="57">D27</f>
        <v>ANDRITZ AG</v>
      </c>
      <c r="T27" s="10" t="str">
        <f t="shared" ref="T27:T102" si="58">E27</f>
        <v>Østrig</v>
      </c>
      <c r="U27" s="11" t="e">
        <f t="shared" ref="U27:U102" si="59">F27+J27+N27</f>
        <v>#REF!</v>
      </c>
      <c r="V27" s="14" t="e">
        <f t="shared" ref="V27:V102" si="60">G27+K27+O27</f>
        <v>#REF!</v>
      </c>
      <c r="W27" s="14" t="e">
        <f t="shared" ref="W27:W102" si="61">H27+L27+P27</f>
        <v>#REF!</v>
      </c>
      <c r="X27" s="14" t="e">
        <f t="shared" ref="X27:X102" si="62">I27+M27+Q27</f>
        <v>#REF!</v>
      </c>
      <c r="Y27" s="6"/>
      <c r="Z27" s="6" t="e">
        <f t="shared" si="8"/>
        <v>#REF!</v>
      </c>
      <c r="AA27" s="6" t="e">
        <f t="shared" si="9"/>
        <v>#REF!</v>
      </c>
      <c r="AB27" s="6" t="e">
        <f t="shared" si="10"/>
        <v>#REF!</v>
      </c>
      <c r="AC27" s="6" t="e">
        <f t="shared" si="11"/>
        <v>#REF!</v>
      </c>
    </row>
    <row r="28" spans="1:29">
      <c r="A28" s="10" t="str">
        <f t="shared" si="40"/>
        <v/>
      </c>
      <c r="B28" s="10"/>
      <c r="C28" s="10" t="s">
        <v>970</v>
      </c>
      <c r="D28" s="10" t="s">
        <v>765</v>
      </c>
      <c r="E28" s="10" t="s">
        <v>5</v>
      </c>
      <c r="F28" s="26">
        <v>40292</v>
      </c>
      <c r="G28" s="27">
        <v>0.02</v>
      </c>
      <c r="H28" s="27">
        <v>0.02</v>
      </c>
      <c r="I28" s="27">
        <v>79.129500449999995</v>
      </c>
      <c r="J28" s="11" t="e">
        <f>SUMIF(#REF!,C:C,#REF!)</f>
        <v>#REF!</v>
      </c>
      <c r="K28" s="14" t="e">
        <f>SUMIF(#REF!,C:C,#REF!)</f>
        <v>#REF!</v>
      </c>
      <c r="L28" s="14" t="e">
        <f>SUMIF(#REF!,C:C,#REF!)</f>
        <v>#REF!</v>
      </c>
      <c r="M28" s="13" t="e">
        <f>SUMIF(#REF!,C:C,#REF!)</f>
        <v>#REF!</v>
      </c>
      <c r="N28" s="13"/>
      <c r="O28" s="13"/>
      <c r="P28" s="13"/>
      <c r="Q28" s="13"/>
      <c r="R28" s="10" t="str">
        <f t="shared" si="56"/>
        <v>IE00BLP1HW54</v>
      </c>
      <c r="S28" s="10" t="str">
        <f t="shared" si="57"/>
        <v>Aon PLC</v>
      </c>
      <c r="T28" s="10" t="str">
        <f t="shared" si="58"/>
        <v>USA</v>
      </c>
      <c r="U28" s="11" t="e">
        <f t="shared" si="59"/>
        <v>#REF!</v>
      </c>
      <c r="V28" s="14" t="e">
        <f t="shared" si="60"/>
        <v>#REF!</v>
      </c>
      <c r="W28" s="14" t="e">
        <f t="shared" si="61"/>
        <v>#REF!</v>
      </c>
      <c r="X28" s="14" t="e">
        <f t="shared" si="62"/>
        <v>#REF!</v>
      </c>
      <c r="Y28" s="6"/>
      <c r="Z28" s="6" t="e">
        <f t="shared" si="8"/>
        <v>#REF!</v>
      </c>
      <c r="AA28" s="6" t="e">
        <f t="shared" si="9"/>
        <v>#REF!</v>
      </c>
      <c r="AB28" s="6" t="e">
        <f t="shared" si="10"/>
        <v>#REF!</v>
      </c>
      <c r="AC28" s="6" t="e">
        <f t="shared" si="11"/>
        <v>#REF!</v>
      </c>
    </row>
    <row r="29" spans="1:29">
      <c r="A29" s="10" t="str">
        <f t="shared" si="40"/>
        <v>Apartment Income Reit Corp</v>
      </c>
      <c r="B29" s="10" t="str">
        <f>LOWER(D29)</f>
        <v>apartment income reit corp</v>
      </c>
      <c r="C29" s="10" t="s">
        <v>505</v>
      </c>
      <c r="D29" s="10" t="s">
        <v>557</v>
      </c>
      <c r="E29" s="10" t="s">
        <v>5</v>
      </c>
      <c r="F29" s="26">
        <v>336777</v>
      </c>
      <c r="G29" s="27">
        <v>0.22999999999999998</v>
      </c>
      <c r="H29" s="27">
        <v>0.22999999999999998</v>
      </c>
      <c r="I29" s="27">
        <v>78.930339279999998</v>
      </c>
      <c r="J29" s="11" t="e">
        <f>SUMIF(#REF!,C:C,#REF!)</f>
        <v>#REF!</v>
      </c>
      <c r="K29" s="14" t="e">
        <f>SUMIF(#REF!,C:C,#REF!)</f>
        <v>#REF!</v>
      </c>
      <c r="L29" s="14" t="e">
        <f>SUMIF(#REF!,C:C,#REF!)</f>
        <v>#REF!</v>
      </c>
      <c r="M29" s="13" t="e">
        <f>SUMIF(#REF!,C:C,#REF!)</f>
        <v>#REF!</v>
      </c>
      <c r="N29" s="13"/>
      <c r="O29" s="13"/>
      <c r="P29" s="13"/>
      <c r="Q29" s="13"/>
      <c r="R29" s="10" t="str">
        <f t="shared" si="56"/>
        <v>US03750L1098</v>
      </c>
      <c r="S29" s="10" t="str">
        <f t="shared" si="57"/>
        <v>Apartment Income REIT Corp</v>
      </c>
      <c r="T29" s="10" t="str">
        <f t="shared" si="58"/>
        <v>USA</v>
      </c>
      <c r="U29" s="11" t="e">
        <f t="shared" si="59"/>
        <v>#REF!</v>
      </c>
      <c r="V29" s="14" t="e">
        <f t="shared" si="60"/>
        <v>#REF!</v>
      </c>
      <c r="W29" s="14" t="e">
        <f t="shared" si="61"/>
        <v>#REF!</v>
      </c>
      <c r="X29" s="14" t="e">
        <f t="shared" si="62"/>
        <v>#REF!</v>
      </c>
      <c r="Y29" s="6"/>
      <c r="Z29" s="6" t="e">
        <f t="shared" si="8"/>
        <v>#REF!</v>
      </c>
      <c r="AA29" s="6" t="e">
        <f t="shared" si="9"/>
        <v>#REF!</v>
      </c>
      <c r="AB29" s="6" t="e">
        <f t="shared" si="10"/>
        <v>#REF!</v>
      </c>
      <c r="AC29" s="6" t="e">
        <f t="shared" si="11"/>
        <v>#REF!</v>
      </c>
    </row>
    <row r="30" spans="1:29">
      <c r="A30" s="10" t="str">
        <f t="shared" si="40"/>
        <v/>
      </c>
      <c r="B30" s="10"/>
      <c r="C30" s="10" t="s">
        <v>971</v>
      </c>
      <c r="D30" s="10" t="s">
        <v>766</v>
      </c>
      <c r="E30" s="10" t="s">
        <v>5</v>
      </c>
      <c r="F30" s="26">
        <v>125370</v>
      </c>
      <c r="G30" s="27">
        <v>0.02</v>
      </c>
      <c r="H30" s="27">
        <v>0.02</v>
      </c>
      <c r="I30" s="27">
        <v>78.842375309999994</v>
      </c>
      <c r="J30" s="11" t="e">
        <f>SUMIF(#REF!,C:C,#REF!)</f>
        <v>#REF!</v>
      </c>
      <c r="K30" s="14" t="e">
        <f>SUMIF(#REF!,C:C,#REF!)</f>
        <v>#REF!</v>
      </c>
      <c r="L30" s="14" t="e">
        <f>SUMIF(#REF!,C:C,#REF!)</f>
        <v>#REF!</v>
      </c>
      <c r="M30" s="13" t="e">
        <f>SUMIF(#REF!,C:C,#REF!)</f>
        <v>#REF!</v>
      </c>
      <c r="N30" s="13"/>
      <c r="O30" s="13"/>
      <c r="P30" s="13"/>
      <c r="Q30" s="13"/>
      <c r="R30" s="10" t="str">
        <f t="shared" si="56"/>
        <v>US03769M1062</v>
      </c>
      <c r="S30" s="10" t="str">
        <f t="shared" si="57"/>
        <v>Apollo Global Management Inc</v>
      </c>
      <c r="T30" s="10" t="str">
        <f t="shared" si="58"/>
        <v>USA</v>
      </c>
      <c r="U30" s="11" t="e">
        <f t="shared" si="59"/>
        <v>#REF!</v>
      </c>
      <c r="V30" s="14" t="e">
        <f t="shared" si="60"/>
        <v>#REF!</v>
      </c>
      <c r="W30" s="14" t="e">
        <f t="shared" si="61"/>
        <v>#REF!</v>
      </c>
      <c r="X30" s="14" t="e">
        <f t="shared" si="62"/>
        <v>#REF!</v>
      </c>
      <c r="Y30" s="6"/>
      <c r="Z30" s="6" t="e">
        <f t="shared" si="8"/>
        <v>#REF!</v>
      </c>
      <c r="AA30" s="6" t="e">
        <f t="shared" si="9"/>
        <v>#REF!</v>
      </c>
      <c r="AB30" s="6" t="e">
        <f t="shared" si="10"/>
        <v>#REF!</v>
      </c>
      <c r="AC30" s="6" t="e">
        <f t="shared" si="11"/>
        <v>#REF!</v>
      </c>
    </row>
    <row r="31" spans="1:29">
      <c r="A31" s="10" t="str">
        <f t="shared" si="40"/>
        <v/>
      </c>
      <c r="B31" s="10"/>
      <c r="C31" s="10" t="s">
        <v>490</v>
      </c>
      <c r="D31" s="10" t="s">
        <v>491</v>
      </c>
      <c r="E31" s="10" t="s">
        <v>5</v>
      </c>
      <c r="F31" s="26">
        <v>60468</v>
      </c>
      <c r="G31" s="27">
        <v>0</v>
      </c>
      <c r="H31" s="27">
        <v>0</v>
      </c>
      <c r="I31" s="27">
        <v>78.563491780000007</v>
      </c>
      <c r="J31" s="11" t="e">
        <f>SUMIF(#REF!,C:C,#REF!)</f>
        <v>#REF!</v>
      </c>
      <c r="K31" s="14" t="e">
        <f>SUMIF(#REF!,C:C,#REF!)</f>
        <v>#REF!</v>
      </c>
      <c r="L31" s="14" t="e">
        <f>SUMIF(#REF!,C:C,#REF!)</f>
        <v>#REF!</v>
      </c>
      <c r="M31" s="13" t="e">
        <f>SUMIF(#REF!,C:C,#REF!)</f>
        <v>#REF!</v>
      </c>
      <c r="N31" s="13"/>
      <c r="O31" s="13"/>
      <c r="P31" s="13"/>
      <c r="Q31" s="13"/>
      <c r="R31" s="10" t="str">
        <f t="shared" si="56"/>
        <v>US0378331005</v>
      </c>
      <c r="S31" s="10" t="str">
        <f t="shared" si="57"/>
        <v>Apple Inc</v>
      </c>
      <c r="T31" s="10" t="str">
        <f t="shared" si="58"/>
        <v>USA</v>
      </c>
      <c r="U31" s="11" t="e">
        <f t="shared" si="59"/>
        <v>#REF!</v>
      </c>
      <c r="V31" s="14" t="e">
        <f t="shared" si="60"/>
        <v>#REF!</v>
      </c>
      <c r="W31" s="14" t="e">
        <f t="shared" si="61"/>
        <v>#REF!</v>
      </c>
      <c r="X31" s="14" t="e">
        <f t="shared" si="62"/>
        <v>#REF!</v>
      </c>
      <c r="Y31" s="6"/>
      <c r="Z31" s="6" t="e">
        <f t="shared" si="8"/>
        <v>#REF!</v>
      </c>
      <c r="AA31" s="6" t="e">
        <f t="shared" si="9"/>
        <v>#REF!</v>
      </c>
      <c r="AB31" s="6" t="e">
        <f t="shared" si="10"/>
        <v>#REF!</v>
      </c>
      <c r="AC31" s="6" t="e">
        <f t="shared" si="11"/>
        <v>#REF!</v>
      </c>
    </row>
    <row r="32" spans="1:29">
      <c r="A32" s="10" t="str">
        <f t="shared" si="40"/>
        <v>Aptargroup Inc</v>
      </c>
      <c r="B32" s="10" t="str">
        <f>LOWER(D32)</f>
        <v>aptargroup inc</v>
      </c>
      <c r="C32" s="10" t="s">
        <v>972</v>
      </c>
      <c r="D32" s="10" t="s">
        <v>767</v>
      </c>
      <c r="E32" s="10" t="s">
        <v>5</v>
      </c>
      <c r="F32" s="26">
        <v>93227</v>
      </c>
      <c r="G32" s="27">
        <v>0.13999999999999999</v>
      </c>
      <c r="H32" s="27">
        <v>0.13999999999999999</v>
      </c>
      <c r="I32" s="27">
        <v>77.772706130000003</v>
      </c>
      <c r="J32" s="11" t="e">
        <f>SUMIF(#REF!,C:C,#REF!)</f>
        <v>#REF!</v>
      </c>
      <c r="K32" s="14" t="e">
        <f>SUMIF(#REF!,C:C,#REF!)</f>
        <v>#REF!</v>
      </c>
      <c r="L32" s="14" t="e">
        <f>SUMIF(#REF!,C:C,#REF!)</f>
        <v>#REF!</v>
      </c>
      <c r="M32" s="13" t="e">
        <f>SUMIF(#REF!,C:C,#REF!)</f>
        <v>#REF!</v>
      </c>
      <c r="N32" s="13"/>
      <c r="O32" s="13"/>
      <c r="P32" s="13"/>
      <c r="Q32" s="13"/>
      <c r="R32" s="10" t="str">
        <f t="shared" si="56"/>
        <v>US0383361039</v>
      </c>
      <c r="S32" s="10" t="str">
        <f t="shared" si="57"/>
        <v>AptarGroup Inc</v>
      </c>
      <c r="T32" s="10" t="str">
        <f t="shared" si="58"/>
        <v>USA</v>
      </c>
      <c r="U32" s="11" t="e">
        <f t="shared" si="59"/>
        <v>#REF!</v>
      </c>
      <c r="V32" s="14" t="e">
        <f t="shared" si="60"/>
        <v>#REF!</v>
      </c>
      <c r="W32" s="14" t="e">
        <f t="shared" si="61"/>
        <v>#REF!</v>
      </c>
      <c r="X32" s="14" t="e">
        <f t="shared" si="62"/>
        <v>#REF!</v>
      </c>
      <c r="Y32" s="6"/>
      <c r="Z32" s="6" t="e">
        <f t="shared" si="8"/>
        <v>#REF!</v>
      </c>
      <c r="AA32" s="6" t="e">
        <f t="shared" si="9"/>
        <v>#REF!</v>
      </c>
      <c r="AB32" s="6" t="e">
        <f t="shared" si="10"/>
        <v>#REF!</v>
      </c>
      <c r="AC32" s="6" t="e">
        <f t="shared" si="11"/>
        <v>#REF!</v>
      </c>
    </row>
    <row r="33" spans="1:29">
      <c r="A33" s="10" t="str">
        <f t="shared" si="40"/>
        <v/>
      </c>
      <c r="B33" s="10"/>
      <c r="C33" s="10" t="s">
        <v>238</v>
      </c>
      <c r="D33" s="10" t="s">
        <v>32</v>
      </c>
      <c r="E33" s="10" t="s">
        <v>81</v>
      </c>
      <c r="F33" s="26">
        <v>426655</v>
      </c>
      <c r="G33" s="27">
        <v>0.02</v>
      </c>
      <c r="H33" s="27">
        <v>0.02</v>
      </c>
      <c r="I33" s="27">
        <v>31.52346584</v>
      </c>
      <c r="J33" s="11" t="e">
        <f>SUMIF(#REF!,C:C,#REF!)</f>
        <v>#REF!</v>
      </c>
      <c r="K33" s="14" t="e">
        <f>SUMIF(#REF!,C:C,#REF!)</f>
        <v>#REF!</v>
      </c>
      <c r="L33" s="14" t="e">
        <f>SUMIF(#REF!,C:C,#REF!)</f>
        <v>#REF!</v>
      </c>
      <c r="M33" s="13" t="e">
        <f>SUMIF(#REF!,C:C,#REF!)</f>
        <v>#REF!</v>
      </c>
      <c r="N33" s="13"/>
      <c r="O33" s="13"/>
      <c r="P33" s="13"/>
      <c r="Q33" s="13"/>
      <c r="R33" s="10" t="str">
        <f t="shared" si="56"/>
        <v>MX01AC100006</v>
      </c>
      <c r="S33" s="10" t="str">
        <f t="shared" si="57"/>
        <v>Arca Continental SAB de CV</v>
      </c>
      <c r="T33" s="10" t="str">
        <f t="shared" si="58"/>
        <v>Mexico</v>
      </c>
      <c r="U33" s="11" t="e">
        <f t="shared" si="59"/>
        <v>#REF!</v>
      </c>
      <c r="V33" s="14" t="e">
        <f t="shared" si="60"/>
        <v>#REF!</v>
      </c>
      <c r="W33" s="14" t="e">
        <f t="shared" si="61"/>
        <v>#REF!</v>
      </c>
      <c r="X33" s="14" t="e">
        <f t="shared" si="62"/>
        <v>#REF!</v>
      </c>
      <c r="Y33" s="6"/>
      <c r="Z33" s="6" t="e">
        <f t="shared" si="8"/>
        <v>#REF!</v>
      </c>
      <c r="AA33" s="6" t="e">
        <f t="shared" si="9"/>
        <v>#REF!</v>
      </c>
      <c r="AB33" s="6" t="e">
        <f t="shared" si="10"/>
        <v>#REF!</v>
      </c>
      <c r="AC33" s="6" t="e">
        <f t="shared" si="11"/>
        <v>#REF!</v>
      </c>
    </row>
    <row r="34" spans="1:29">
      <c r="A34" s="10"/>
      <c r="B34" s="10"/>
      <c r="C34" s="10" t="s">
        <v>506</v>
      </c>
      <c r="D34" s="10" t="s">
        <v>558</v>
      </c>
      <c r="E34" s="10" t="s">
        <v>613</v>
      </c>
      <c r="F34" s="26">
        <v>158817</v>
      </c>
      <c r="G34" s="27">
        <v>0.04</v>
      </c>
      <c r="H34" s="27">
        <v>0.04</v>
      </c>
      <c r="I34" s="27">
        <v>79.59891983</v>
      </c>
      <c r="J34" s="11" t="e">
        <f>SUMIF(#REF!,C:C,#REF!)</f>
        <v>#REF!</v>
      </c>
      <c r="K34" s="14" t="e">
        <f>SUMIF(#REF!,C:C,#REF!)</f>
        <v>#REF!</v>
      </c>
      <c r="L34" s="14" t="e">
        <f>SUMIF(#REF!,C:C,#REF!)</f>
        <v>#REF!</v>
      </c>
      <c r="M34" s="13" t="e">
        <f>SUMIF(#REF!,C:C,#REF!)</f>
        <v>#REF!</v>
      </c>
      <c r="N34" s="11">
        <v>3397090</v>
      </c>
      <c r="O34" s="14">
        <v>1.95</v>
      </c>
      <c r="P34" s="14">
        <v>1.95</v>
      </c>
      <c r="Q34" s="12">
        <v>228.37110100000001</v>
      </c>
      <c r="R34" s="10"/>
      <c r="S34" s="10" t="str">
        <f t="shared" ref="S34" si="63">D34</f>
        <v>Arch Capital Group Ltd</v>
      </c>
      <c r="T34" s="10" t="str">
        <f t="shared" ref="T34" si="64">E34</f>
        <v>Bermuda</v>
      </c>
      <c r="U34" s="11" t="e">
        <f t="shared" ref="U34" si="65">F34+J34+N34</f>
        <v>#REF!</v>
      </c>
      <c r="V34" s="14" t="e">
        <f t="shared" ref="V34" si="66">G34+K34+O34</f>
        <v>#REF!</v>
      </c>
      <c r="W34" s="14" t="e">
        <f t="shared" ref="W34" si="67">H34+L34+P34</f>
        <v>#REF!</v>
      </c>
      <c r="X34" s="14" t="e">
        <f t="shared" ref="X34" si="68">I34+M34+Q34</f>
        <v>#REF!</v>
      </c>
      <c r="Y34" s="6"/>
      <c r="Z34" s="6" t="e">
        <f t="shared" si="8"/>
        <v>#REF!</v>
      </c>
      <c r="AA34" s="6" t="e">
        <f t="shared" si="9"/>
        <v>#REF!</v>
      </c>
      <c r="AB34" s="6" t="e">
        <f t="shared" si="10"/>
        <v>#REF!</v>
      </c>
      <c r="AC34" s="6" t="e">
        <f t="shared" si="11"/>
        <v>#REF!</v>
      </c>
    </row>
    <row r="35" spans="1:29">
      <c r="A35" s="10" t="str">
        <f t="shared" si="40"/>
        <v/>
      </c>
      <c r="B35" s="10"/>
      <c r="C35" s="10" t="s">
        <v>973</v>
      </c>
      <c r="D35" s="10" t="s">
        <v>768</v>
      </c>
      <c r="E35" s="10" t="s">
        <v>18</v>
      </c>
      <c r="F35" s="26">
        <v>456159</v>
      </c>
      <c r="G35" s="27">
        <v>6.9999999999999993E-2</v>
      </c>
      <c r="H35" s="27">
        <v>6.9999999999999993E-2</v>
      </c>
      <c r="I35" s="27">
        <v>85.741422299999996</v>
      </c>
      <c r="J35" s="11" t="e">
        <f>SUMIF(#REF!,C:C,#REF!)</f>
        <v>#REF!</v>
      </c>
      <c r="K35" s="14" t="e">
        <f>SUMIF(#REF!,C:C,#REF!)</f>
        <v>#REF!</v>
      </c>
      <c r="L35" s="14" t="e">
        <f>SUMIF(#REF!,C:C,#REF!)</f>
        <v>#REF!</v>
      </c>
      <c r="M35" s="13" t="e">
        <f>SUMIF(#REF!,C:C,#REF!)</f>
        <v>#REF!</v>
      </c>
      <c r="N35" s="13"/>
      <c r="O35" s="13"/>
      <c r="P35" s="13"/>
      <c r="Q35" s="13"/>
      <c r="R35" s="10" t="str">
        <f t="shared" si="56"/>
        <v>AU000000ALL7</v>
      </c>
      <c r="S35" s="10" t="str">
        <f t="shared" si="57"/>
        <v>Aristocrat Leisure Ltd</v>
      </c>
      <c r="T35" s="10" t="str">
        <f t="shared" si="58"/>
        <v>Australien</v>
      </c>
      <c r="U35" s="11" t="e">
        <f t="shared" si="59"/>
        <v>#REF!</v>
      </c>
      <c r="V35" s="14" t="e">
        <f t="shared" si="60"/>
        <v>#REF!</v>
      </c>
      <c r="W35" s="14" t="e">
        <f t="shared" si="61"/>
        <v>#REF!</v>
      </c>
      <c r="X35" s="14" t="e">
        <f t="shared" si="62"/>
        <v>#REF!</v>
      </c>
      <c r="Y35" s="6"/>
      <c r="Z35" s="6" t="e">
        <f t="shared" si="8"/>
        <v>#REF!</v>
      </c>
      <c r="AA35" s="6" t="e">
        <f t="shared" si="9"/>
        <v>#REF!</v>
      </c>
      <c r="AB35" s="6" t="e">
        <f t="shared" si="10"/>
        <v>#REF!</v>
      </c>
      <c r="AC35" s="6" t="e">
        <f t="shared" si="11"/>
        <v>#REF!</v>
      </c>
    </row>
    <row r="36" spans="1:29">
      <c r="A36" s="10" t="str">
        <f t="shared" si="40"/>
        <v/>
      </c>
      <c r="B36" s="10"/>
      <c r="C36" s="10" t="s">
        <v>371</v>
      </c>
      <c r="D36" s="10" t="s">
        <v>417</v>
      </c>
      <c r="E36" s="10" t="s">
        <v>12</v>
      </c>
      <c r="F36" s="26">
        <v>507734</v>
      </c>
      <c r="G36" s="27">
        <v>0.03</v>
      </c>
      <c r="H36" s="27">
        <v>0.03</v>
      </c>
      <c r="I36" s="27">
        <v>72.311058799999998</v>
      </c>
      <c r="J36" s="11" t="e">
        <f>SUMIF(#REF!,C:C,#REF!)</f>
        <v>#REF!</v>
      </c>
      <c r="K36" s="14" t="e">
        <f>SUMIF(#REF!,C:C,#REF!)</f>
        <v>#REF!</v>
      </c>
      <c r="L36" s="14" t="e">
        <f>SUMIF(#REF!,C:C,#REF!)</f>
        <v>#REF!</v>
      </c>
      <c r="M36" s="13" t="e">
        <f>SUMIF(#REF!,C:C,#REF!)</f>
        <v>#REF!</v>
      </c>
      <c r="N36" s="13"/>
      <c r="O36" s="13"/>
      <c r="P36" s="13"/>
      <c r="Q36" s="13"/>
      <c r="R36" s="10" t="str">
        <f t="shared" si="56"/>
        <v>IT0000062072</v>
      </c>
      <c r="S36" s="10" t="str">
        <f t="shared" si="57"/>
        <v>Assicurazioni Generali SpA</v>
      </c>
      <c r="T36" s="10" t="str">
        <f t="shared" si="58"/>
        <v>Italien</v>
      </c>
      <c r="U36" s="11" t="e">
        <f t="shared" si="59"/>
        <v>#REF!</v>
      </c>
      <c r="V36" s="14" t="e">
        <f t="shared" si="60"/>
        <v>#REF!</v>
      </c>
      <c r="W36" s="14" t="e">
        <f t="shared" si="61"/>
        <v>#REF!</v>
      </c>
      <c r="X36" s="14" t="e">
        <f t="shared" si="62"/>
        <v>#REF!</v>
      </c>
      <c r="Y36" s="6"/>
      <c r="Z36" s="6" t="e">
        <f t="shared" si="8"/>
        <v>#REF!</v>
      </c>
      <c r="AA36" s="6" t="e">
        <f t="shared" si="9"/>
        <v>#REF!</v>
      </c>
      <c r="AB36" s="6" t="e">
        <f t="shared" si="10"/>
        <v>#REF!</v>
      </c>
      <c r="AC36" s="6" t="e">
        <f t="shared" si="11"/>
        <v>#REF!</v>
      </c>
    </row>
    <row r="37" spans="1:29">
      <c r="A37" s="10" t="str">
        <f t="shared" si="40"/>
        <v/>
      </c>
      <c r="B37" s="10"/>
      <c r="C37" s="10" t="s">
        <v>974</v>
      </c>
      <c r="D37" s="10" t="s">
        <v>769</v>
      </c>
      <c r="E37" s="10" t="s">
        <v>5</v>
      </c>
      <c r="F37" s="26">
        <v>71482</v>
      </c>
      <c r="G37" s="27">
        <v>0.19</v>
      </c>
      <c r="H37" s="27">
        <v>0.19</v>
      </c>
      <c r="I37" s="27">
        <v>77.181540069999997</v>
      </c>
      <c r="J37" s="11" t="e">
        <f>SUMIF(#REF!,C:C,#REF!)</f>
        <v>#REF!</v>
      </c>
      <c r="K37" s="14" t="e">
        <f>SUMIF(#REF!,C:C,#REF!)</f>
        <v>#REF!</v>
      </c>
      <c r="L37" s="14" t="e">
        <f>SUMIF(#REF!,C:C,#REF!)</f>
        <v>#REF!</v>
      </c>
      <c r="M37" s="13" t="e">
        <f>SUMIF(#REF!,C:C,#REF!)</f>
        <v>#REF!</v>
      </c>
      <c r="N37" s="13"/>
      <c r="O37" s="13"/>
      <c r="P37" s="13"/>
      <c r="Q37" s="13"/>
      <c r="R37" s="10" t="str">
        <f t="shared" si="56"/>
        <v>US0476491081</v>
      </c>
      <c r="S37" s="10" t="str">
        <f t="shared" si="57"/>
        <v>Atkore Inc</v>
      </c>
      <c r="T37" s="10" t="str">
        <f t="shared" si="58"/>
        <v>USA</v>
      </c>
      <c r="U37" s="11" t="e">
        <f t="shared" si="59"/>
        <v>#REF!</v>
      </c>
      <c r="V37" s="14" t="e">
        <f t="shared" si="60"/>
        <v>#REF!</v>
      </c>
      <c r="W37" s="14" t="e">
        <f t="shared" si="61"/>
        <v>#REF!</v>
      </c>
      <c r="X37" s="14" t="e">
        <f t="shared" si="62"/>
        <v>#REF!</v>
      </c>
      <c r="Y37" s="6"/>
      <c r="Z37" s="6" t="e">
        <f t="shared" si="8"/>
        <v>#REF!</v>
      </c>
      <c r="AA37" s="6" t="e">
        <f t="shared" si="9"/>
        <v>#REF!</v>
      </c>
      <c r="AB37" s="6" t="e">
        <f t="shared" si="10"/>
        <v>#REF!</v>
      </c>
      <c r="AC37" s="6" t="e">
        <f t="shared" si="11"/>
        <v>#REF!</v>
      </c>
    </row>
    <row r="38" spans="1:29">
      <c r="A38" s="10" t="str">
        <f t="shared" si="40"/>
        <v/>
      </c>
      <c r="B38" s="10"/>
      <c r="C38" s="10" t="s">
        <v>975</v>
      </c>
      <c r="D38" s="10" t="s">
        <v>33</v>
      </c>
      <c r="E38" s="10" t="s">
        <v>14</v>
      </c>
      <c r="F38" s="26">
        <v>628846</v>
      </c>
      <c r="G38" s="27">
        <v>0.02</v>
      </c>
      <c r="H38" s="27">
        <v>0.02</v>
      </c>
      <c r="I38" s="27">
        <v>73.079797850000006</v>
      </c>
      <c r="J38" s="11" t="e">
        <f>SUMIF(#REF!,C:C,#REF!)</f>
        <v>#REF!</v>
      </c>
      <c r="K38" s="14" t="e">
        <f>SUMIF(#REF!,C:C,#REF!)</f>
        <v>#REF!</v>
      </c>
      <c r="L38" s="14" t="e">
        <f>SUMIF(#REF!,C:C,#REF!)</f>
        <v>#REF!</v>
      </c>
      <c r="M38" s="13" t="e">
        <f>SUMIF(#REF!,C:C,#REF!)</f>
        <v>#REF!</v>
      </c>
      <c r="N38" s="11"/>
      <c r="O38" s="10"/>
      <c r="P38" s="10"/>
      <c r="Q38" s="10"/>
      <c r="R38" s="10" t="str">
        <f t="shared" si="56"/>
        <v>SE0017486889</v>
      </c>
      <c r="S38" s="10" t="str">
        <f t="shared" si="57"/>
        <v>Atlas Copco AB</v>
      </c>
      <c r="T38" s="10" t="str">
        <f t="shared" si="58"/>
        <v>Sverige</v>
      </c>
      <c r="U38" s="11" t="e">
        <f t="shared" si="59"/>
        <v>#REF!</v>
      </c>
      <c r="V38" s="14" t="e">
        <f t="shared" si="60"/>
        <v>#REF!</v>
      </c>
      <c r="W38" s="14" t="e">
        <f t="shared" si="61"/>
        <v>#REF!</v>
      </c>
      <c r="X38" s="14" t="e">
        <f t="shared" si="62"/>
        <v>#REF!</v>
      </c>
      <c r="Y38" s="6"/>
      <c r="Z38" s="6" t="e">
        <f t="shared" si="8"/>
        <v>#REF!</v>
      </c>
      <c r="AA38" s="6" t="e">
        <f t="shared" si="9"/>
        <v>#REF!</v>
      </c>
      <c r="AB38" s="6" t="e">
        <f t="shared" si="10"/>
        <v>#REF!</v>
      </c>
      <c r="AC38" s="6" t="e">
        <f t="shared" si="11"/>
        <v>#REF!</v>
      </c>
    </row>
    <row r="39" spans="1:29">
      <c r="A39" s="10" t="str">
        <f t="shared" si="40"/>
        <v/>
      </c>
      <c r="B39" s="10"/>
      <c r="C39" s="10" t="s">
        <v>976</v>
      </c>
      <c r="D39" s="10" t="s">
        <v>770</v>
      </c>
      <c r="E39" s="10" t="s">
        <v>21</v>
      </c>
      <c r="F39" s="26">
        <v>1171907</v>
      </c>
      <c r="G39" s="27">
        <v>0.13</v>
      </c>
      <c r="H39" s="27">
        <v>0.13</v>
      </c>
      <c r="I39" s="27">
        <v>72.727238560000004</v>
      </c>
      <c r="J39" s="11" t="e">
        <f>SUMIF(#REF!,C:C,#REF!)</f>
        <v>#REF!</v>
      </c>
      <c r="K39" s="14" t="e">
        <f>SUMIF(#REF!,C:C,#REF!)</f>
        <v>#REF!</v>
      </c>
      <c r="L39" s="14" t="e">
        <f>SUMIF(#REF!,C:C,#REF!)</f>
        <v>#REF!</v>
      </c>
      <c r="M39" s="13" t="e">
        <f>SUMIF(#REF!,C:C,#REF!)</f>
        <v>#REF!</v>
      </c>
      <c r="N39" s="11"/>
      <c r="O39" s="10"/>
      <c r="P39" s="10"/>
      <c r="Q39" s="10"/>
      <c r="R39" s="10" t="str">
        <f t="shared" si="56"/>
        <v>GB00BVYVFW23</v>
      </c>
      <c r="S39" s="10" t="str">
        <f t="shared" si="57"/>
        <v>Auto Trader Group PLC</v>
      </c>
      <c r="T39" s="10" t="str">
        <f t="shared" si="58"/>
        <v>Storbritannien</v>
      </c>
      <c r="U39" s="11" t="e">
        <f t="shared" si="59"/>
        <v>#REF!</v>
      </c>
      <c r="V39" s="14" t="e">
        <f t="shared" si="60"/>
        <v>#REF!</v>
      </c>
      <c r="W39" s="14" t="e">
        <f t="shared" si="61"/>
        <v>#REF!</v>
      </c>
      <c r="X39" s="14" t="e">
        <f t="shared" si="62"/>
        <v>#REF!</v>
      </c>
      <c r="Y39" s="6"/>
      <c r="Z39" s="6" t="e">
        <f t="shared" ref="Z39:Z102" si="69">U39-N39-J39-F39</f>
        <v>#REF!</v>
      </c>
      <c r="AA39" s="6" t="e">
        <f t="shared" ref="AA39:AA102" si="70">V39-O39-K39-G39</f>
        <v>#REF!</v>
      </c>
      <c r="AB39" s="6" t="e">
        <f t="shared" ref="AB39:AB102" si="71">W39-P39-L39-H39</f>
        <v>#REF!</v>
      </c>
      <c r="AC39" s="6" t="e">
        <f t="shared" ref="AC39:AC102" si="72">X39-Q39-M39-I39</f>
        <v>#REF!</v>
      </c>
    </row>
    <row r="40" spans="1:29">
      <c r="A40" s="10" t="str">
        <f t="shared" si="40"/>
        <v/>
      </c>
      <c r="B40" s="10"/>
      <c r="C40" s="10" t="s">
        <v>977</v>
      </c>
      <c r="D40" s="10" t="s">
        <v>771</v>
      </c>
      <c r="E40" s="10" t="s">
        <v>5</v>
      </c>
      <c r="F40" s="26">
        <v>77291</v>
      </c>
      <c r="G40" s="27">
        <v>0.18</v>
      </c>
      <c r="H40" s="27">
        <v>0.18</v>
      </c>
      <c r="I40" s="27">
        <v>78.331742689999999</v>
      </c>
      <c r="J40" s="11" t="e">
        <f>SUMIF(#REF!,C:C,#REF!)</f>
        <v>#REF!</v>
      </c>
      <c r="K40" s="14" t="e">
        <f>SUMIF(#REF!,C:C,#REF!)</f>
        <v>#REF!</v>
      </c>
      <c r="L40" s="14" t="e">
        <f>SUMIF(#REF!,C:C,#REF!)</f>
        <v>#REF!</v>
      </c>
      <c r="M40" s="13" t="e">
        <f>SUMIF(#REF!,C:C,#REF!)</f>
        <v>#REF!</v>
      </c>
      <c r="N40" s="11"/>
      <c r="O40" s="10"/>
      <c r="P40" s="10"/>
      <c r="Q40" s="10"/>
      <c r="R40" s="10" t="str">
        <f t="shared" si="56"/>
        <v>US05329W1027</v>
      </c>
      <c r="S40" s="10" t="str">
        <f t="shared" si="57"/>
        <v>AutoNation Inc</v>
      </c>
      <c r="T40" s="10" t="str">
        <f t="shared" si="58"/>
        <v>USA</v>
      </c>
      <c r="U40" s="11" t="e">
        <f t="shared" si="59"/>
        <v>#REF!</v>
      </c>
      <c r="V40" s="14" t="e">
        <f t="shared" si="60"/>
        <v>#REF!</v>
      </c>
      <c r="W40" s="14" t="e">
        <f t="shared" si="61"/>
        <v>#REF!</v>
      </c>
      <c r="X40" s="14" t="e">
        <f t="shared" si="62"/>
        <v>#REF!</v>
      </c>
      <c r="Y40" s="6"/>
      <c r="Z40" s="6" t="e">
        <f t="shared" si="69"/>
        <v>#REF!</v>
      </c>
      <c r="AA40" s="6" t="e">
        <f t="shared" si="70"/>
        <v>#REF!</v>
      </c>
      <c r="AB40" s="6" t="e">
        <f t="shared" si="71"/>
        <v>#REF!</v>
      </c>
      <c r="AC40" s="6" t="e">
        <f t="shared" si="72"/>
        <v>#REF!</v>
      </c>
    </row>
    <row r="41" spans="1:29">
      <c r="A41" s="10" t="str">
        <f t="shared" si="40"/>
        <v/>
      </c>
      <c r="B41" s="10"/>
      <c r="C41" s="10" t="s">
        <v>978</v>
      </c>
      <c r="D41" s="10" t="s">
        <v>772</v>
      </c>
      <c r="E41" s="10" t="s">
        <v>5</v>
      </c>
      <c r="F41" s="26">
        <v>61636</v>
      </c>
      <c r="G41" s="27">
        <v>0.04</v>
      </c>
      <c r="H41" s="27">
        <v>0.04</v>
      </c>
      <c r="I41" s="27">
        <v>77.872380280000002</v>
      </c>
      <c r="J41" s="11" t="e">
        <f>SUMIF(#REF!,C:C,#REF!)</f>
        <v>#REF!</v>
      </c>
      <c r="K41" s="14" t="e">
        <f>SUMIF(#REF!,C:C,#REF!)</f>
        <v>#REF!</v>
      </c>
      <c r="L41" s="14" t="e">
        <f>SUMIF(#REF!,C:C,#REF!)</f>
        <v>#REF!</v>
      </c>
      <c r="M41" s="13" t="e">
        <f>SUMIF(#REF!,C:C,#REF!)</f>
        <v>#REF!</v>
      </c>
      <c r="N41" s="11"/>
      <c r="O41" s="10"/>
      <c r="P41" s="10"/>
      <c r="Q41" s="10"/>
      <c r="R41" s="10" t="str">
        <f t="shared" si="56"/>
        <v>US0534841012</v>
      </c>
      <c r="S41" s="10" t="str">
        <f t="shared" si="57"/>
        <v>AvalonBay Communities Inc</v>
      </c>
      <c r="T41" s="10" t="str">
        <f t="shared" si="58"/>
        <v>USA</v>
      </c>
      <c r="U41" s="11" t="e">
        <f t="shared" si="59"/>
        <v>#REF!</v>
      </c>
      <c r="V41" s="14" t="e">
        <f t="shared" si="60"/>
        <v>#REF!</v>
      </c>
      <c r="W41" s="14" t="e">
        <f t="shared" si="61"/>
        <v>#REF!</v>
      </c>
      <c r="X41" s="14" t="e">
        <f t="shared" si="62"/>
        <v>#REF!</v>
      </c>
      <c r="Y41" s="6"/>
      <c r="Z41" s="6" t="e">
        <f t="shared" si="69"/>
        <v>#REF!</v>
      </c>
      <c r="AA41" s="6" t="e">
        <f t="shared" si="70"/>
        <v>#REF!</v>
      </c>
      <c r="AB41" s="6" t="e">
        <f t="shared" si="71"/>
        <v>#REF!</v>
      </c>
      <c r="AC41" s="6" t="e">
        <f t="shared" si="72"/>
        <v>#REF!</v>
      </c>
    </row>
    <row r="42" spans="1:29">
      <c r="A42" s="10" t="str">
        <f t="shared" si="40"/>
        <v/>
      </c>
      <c r="B42" s="10"/>
      <c r="C42" s="10" t="s">
        <v>373</v>
      </c>
      <c r="D42" s="10" t="s">
        <v>418</v>
      </c>
      <c r="E42" s="10" t="s">
        <v>9</v>
      </c>
      <c r="F42" s="26">
        <v>328200</v>
      </c>
      <c r="G42" s="27">
        <v>0.01</v>
      </c>
      <c r="H42" s="27">
        <v>0</v>
      </c>
      <c r="I42" s="27">
        <v>72.149741809999995</v>
      </c>
      <c r="J42" s="11" t="e">
        <f>SUMIF(#REF!,C:C,#REF!)</f>
        <v>#REF!</v>
      </c>
      <c r="K42" s="14" t="e">
        <f>SUMIF(#REF!,C:C,#REF!)</f>
        <v>#REF!</v>
      </c>
      <c r="L42" s="14" t="e">
        <f>SUMIF(#REF!,C:C,#REF!)</f>
        <v>#REF!</v>
      </c>
      <c r="M42" s="13" t="e">
        <f>SUMIF(#REF!,C:C,#REF!)</f>
        <v>#REF!</v>
      </c>
      <c r="N42" s="13"/>
      <c r="O42" s="13"/>
      <c r="P42" s="13"/>
      <c r="Q42" s="13"/>
      <c r="R42" s="10" t="str">
        <f t="shared" si="56"/>
        <v>FR0000120628</v>
      </c>
      <c r="S42" s="10" t="str">
        <f t="shared" si="57"/>
        <v>AXA SA</v>
      </c>
      <c r="T42" s="10" t="str">
        <f t="shared" si="58"/>
        <v>Frankrig</v>
      </c>
      <c r="U42" s="11" t="e">
        <f t="shared" si="59"/>
        <v>#REF!</v>
      </c>
      <c r="V42" s="14" t="e">
        <f t="shared" si="60"/>
        <v>#REF!</v>
      </c>
      <c r="W42" s="14" t="e">
        <f t="shared" si="61"/>
        <v>#REF!</v>
      </c>
      <c r="X42" s="14" t="e">
        <f t="shared" si="62"/>
        <v>#REF!</v>
      </c>
      <c r="Y42" s="6"/>
      <c r="Z42" s="6" t="e">
        <f t="shared" si="69"/>
        <v>#REF!</v>
      </c>
      <c r="AA42" s="6" t="e">
        <f t="shared" si="70"/>
        <v>#REF!</v>
      </c>
      <c r="AB42" s="6" t="e">
        <f t="shared" si="71"/>
        <v>#REF!</v>
      </c>
      <c r="AC42" s="6" t="e">
        <f t="shared" si="72"/>
        <v>#REF!</v>
      </c>
    </row>
    <row r="43" spans="1:29">
      <c r="A43" s="10" t="str">
        <f t="shared" si="40"/>
        <v/>
      </c>
      <c r="B43" s="10"/>
      <c r="C43" s="10" t="s">
        <v>979</v>
      </c>
      <c r="D43" s="10" t="s">
        <v>773</v>
      </c>
      <c r="E43" s="10" t="s">
        <v>613</v>
      </c>
      <c r="F43" s="26">
        <v>213557</v>
      </c>
      <c r="G43" s="27">
        <v>0.25</v>
      </c>
      <c r="H43" s="27">
        <v>0.25</v>
      </c>
      <c r="I43" s="27">
        <v>79.796730460000006</v>
      </c>
      <c r="J43" s="11" t="e">
        <f>SUMIF(#REF!,C:C,#REF!)</f>
        <v>#REF!</v>
      </c>
      <c r="K43" s="14" t="e">
        <f>SUMIF(#REF!,C:C,#REF!)</f>
        <v>#REF!</v>
      </c>
      <c r="L43" s="14" t="e">
        <f>SUMIF(#REF!,C:C,#REF!)</f>
        <v>#REF!</v>
      </c>
      <c r="M43" s="13" t="e">
        <f>SUMIF(#REF!,C:C,#REF!)</f>
        <v>#REF!</v>
      </c>
      <c r="N43" s="13"/>
      <c r="O43" s="13"/>
      <c r="P43" s="13"/>
      <c r="Q43" s="13"/>
      <c r="R43" s="10" t="str">
        <f t="shared" si="56"/>
        <v>BMG0692U1099</v>
      </c>
      <c r="S43" s="10" t="str">
        <f t="shared" si="57"/>
        <v>Axis Capital Holdings Ltd</v>
      </c>
      <c r="T43" s="10" t="str">
        <f t="shared" si="58"/>
        <v>Bermuda</v>
      </c>
      <c r="U43" s="11" t="e">
        <f t="shared" si="59"/>
        <v>#REF!</v>
      </c>
      <c r="V43" s="14" t="e">
        <f t="shared" si="60"/>
        <v>#REF!</v>
      </c>
      <c r="W43" s="14" t="e">
        <f t="shared" si="61"/>
        <v>#REF!</v>
      </c>
      <c r="X43" s="14" t="e">
        <f t="shared" si="62"/>
        <v>#REF!</v>
      </c>
      <c r="Y43" s="6"/>
      <c r="Z43" s="6" t="e">
        <f t="shared" si="69"/>
        <v>#REF!</v>
      </c>
      <c r="AA43" s="6" t="e">
        <f t="shared" si="70"/>
        <v>#REF!</v>
      </c>
      <c r="AB43" s="6" t="e">
        <f t="shared" si="71"/>
        <v>#REF!</v>
      </c>
      <c r="AC43" s="6" t="e">
        <f t="shared" si="72"/>
        <v>#REF!</v>
      </c>
    </row>
    <row r="44" spans="1:29">
      <c r="A44" s="10" t="str">
        <f t="shared" si="40"/>
        <v/>
      </c>
      <c r="B44" s="10"/>
      <c r="C44" s="10" t="s">
        <v>980</v>
      </c>
      <c r="D44" s="10" t="s">
        <v>774</v>
      </c>
      <c r="E44" s="10" t="s">
        <v>21</v>
      </c>
      <c r="F44" s="26">
        <v>1459593</v>
      </c>
      <c r="G44" s="27">
        <v>0.15</v>
      </c>
      <c r="H44" s="27">
        <v>0.15</v>
      </c>
      <c r="I44" s="27">
        <v>70.340052470000003</v>
      </c>
      <c r="J44" s="11" t="e">
        <f>SUMIF(#REF!,C:C,#REF!)</f>
        <v>#REF!</v>
      </c>
      <c r="K44" s="14" t="e">
        <f>SUMIF(#REF!,C:C,#REF!)</f>
        <v>#REF!</v>
      </c>
      <c r="L44" s="14" t="e">
        <f>SUMIF(#REF!,C:C,#REF!)</f>
        <v>#REF!</v>
      </c>
      <c r="M44" s="13" t="e">
        <f>SUMIF(#REF!,C:C,#REF!)</f>
        <v>#REF!</v>
      </c>
      <c r="N44" s="13"/>
      <c r="O44" s="13"/>
      <c r="P44" s="13"/>
      <c r="Q44" s="13"/>
      <c r="R44" s="10" t="str">
        <f t="shared" si="56"/>
        <v>LU1072616219</v>
      </c>
      <c r="S44" s="10" t="str">
        <f t="shared" si="57"/>
        <v>B&amp;M European Value Retail SA</v>
      </c>
      <c r="T44" s="10" t="str">
        <f t="shared" si="58"/>
        <v>Storbritannien</v>
      </c>
      <c r="U44" s="11" t="e">
        <f t="shared" si="59"/>
        <v>#REF!</v>
      </c>
      <c r="V44" s="14" t="e">
        <f t="shared" si="60"/>
        <v>#REF!</v>
      </c>
      <c r="W44" s="14" t="e">
        <f t="shared" si="61"/>
        <v>#REF!</v>
      </c>
      <c r="X44" s="14" t="e">
        <f t="shared" si="62"/>
        <v>#REF!</v>
      </c>
      <c r="Y44" s="6"/>
      <c r="Z44" s="6" t="e">
        <f t="shared" si="69"/>
        <v>#REF!</v>
      </c>
      <c r="AA44" s="6" t="e">
        <f t="shared" si="70"/>
        <v>#REF!</v>
      </c>
      <c r="AB44" s="6" t="e">
        <f t="shared" si="71"/>
        <v>#REF!</v>
      </c>
      <c r="AC44" s="6" t="e">
        <f t="shared" si="72"/>
        <v>#REF!</v>
      </c>
    </row>
    <row r="45" spans="1:29">
      <c r="A45" s="10" t="str">
        <f t="shared" si="40"/>
        <v/>
      </c>
      <c r="B45" s="10"/>
      <c r="C45" s="10" t="s">
        <v>981</v>
      </c>
      <c r="D45" s="10" t="s">
        <v>775</v>
      </c>
      <c r="E45" s="10" t="s">
        <v>21</v>
      </c>
      <c r="F45" s="26">
        <v>768839</v>
      </c>
      <c r="G45" s="27">
        <v>0.03</v>
      </c>
      <c r="H45" s="27">
        <v>0.03</v>
      </c>
      <c r="I45" s="27">
        <v>73.448305309999995</v>
      </c>
      <c r="J45" s="11" t="e">
        <f>SUMIF(#REF!,C:C,#REF!)</f>
        <v>#REF!</v>
      </c>
      <c r="K45" s="14" t="e">
        <f>SUMIF(#REF!,C:C,#REF!)</f>
        <v>#REF!</v>
      </c>
      <c r="L45" s="14" t="e">
        <f>SUMIF(#REF!,C:C,#REF!)</f>
        <v>#REF!</v>
      </c>
      <c r="M45" s="13" t="e">
        <f>SUMIF(#REF!,C:C,#REF!)</f>
        <v>#REF!</v>
      </c>
      <c r="N45" s="13"/>
      <c r="O45" s="13"/>
      <c r="P45" s="13"/>
      <c r="Q45" s="13"/>
      <c r="R45" s="10" t="str">
        <f t="shared" si="56"/>
        <v>GB0002634946</v>
      </c>
      <c r="S45" s="10" t="str">
        <f t="shared" si="57"/>
        <v>BAE Systems PLC</v>
      </c>
      <c r="T45" s="10" t="str">
        <f t="shared" si="58"/>
        <v>Storbritannien</v>
      </c>
      <c r="U45" s="11" t="e">
        <f t="shared" si="59"/>
        <v>#REF!</v>
      </c>
      <c r="V45" s="14" t="e">
        <f t="shared" si="60"/>
        <v>#REF!</v>
      </c>
      <c r="W45" s="14" t="e">
        <f t="shared" si="61"/>
        <v>#REF!</v>
      </c>
      <c r="X45" s="14" t="e">
        <f t="shared" si="62"/>
        <v>#REF!</v>
      </c>
      <c r="Y45" s="6"/>
      <c r="Z45" s="6" t="e">
        <f t="shared" si="69"/>
        <v>#REF!</v>
      </c>
      <c r="AA45" s="6" t="e">
        <f t="shared" si="70"/>
        <v>#REF!</v>
      </c>
      <c r="AB45" s="6" t="e">
        <f t="shared" si="71"/>
        <v>#REF!</v>
      </c>
      <c r="AC45" s="6" t="e">
        <f t="shared" si="72"/>
        <v>#REF!</v>
      </c>
    </row>
    <row r="46" spans="1:29">
      <c r="A46" s="10" t="str">
        <f t="shared" si="40"/>
        <v/>
      </c>
      <c r="B46" s="10"/>
      <c r="C46" s="10" t="s">
        <v>982</v>
      </c>
      <c r="D46" s="10" t="s">
        <v>776</v>
      </c>
      <c r="E46" s="10" t="s">
        <v>12</v>
      </c>
      <c r="F46" s="26">
        <v>1059236</v>
      </c>
      <c r="G46" s="27">
        <v>0.13999999999999999</v>
      </c>
      <c r="H46" s="27">
        <v>0.13999999999999999</v>
      </c>
      <c r="I46" s="27">
        <v>67.385553970000004</v>
      </c>
      <c r="J46" s="11" t="e">
        <f>SUMIF(#REF!,C:C,#REF!)</f>
        <v>#REF!</v>
      </c>
      <c r="K46" s="14" t="e">
        <f>SUMIF(#REF!,C:C,#REF!)</f>
        <v>#REF!</v>
      </c>
      <c r="L46" s="14" t="e">
        <f>SUMIF(#REF!,C:C,#REF!)</f>
        <v>#REF!</v>
      </c>
      <c r="M46" s="13" t="e">
        <f>SUMIF(#REF!,C:C,#REF!)</f>
        <v>#REF!</v>
      </c>
      <c r="N46" s="11"/>
      <c r="O46" s="10"/>
      <c r="P46" s="10"/>
      <c r="Q46" s="10"/>
      <c r="R46" s="10" t="str">
        <f t="shared" si="56"/>
        <v>IT0004776628</v>
      </c>
      <c r="S46" s="10" t="str">
        <f t="shared" si="57"/>
        <v>Banca Mediolanum SpA</v>
      </c>
      <c r="T46" s="10" t="str">
        <f t="shared" si="58"/>
        <v>Italien</v>
      </c>
      <c r="U46" s="11" t="e">
        <f t="shared" si="59"/>
        <v>#REF!</v>
      </c>
      <c r="V46" s="14" t="e">
        <f t="shared" si="60"/>
        <v>#REF!</v>
      </c>
      <c r="W46" s="14" t="e">
        <f t="shared" si="61"/>
        <v>#REF!</v>
      </c>
      <c r="X46" s="14" t="e">
        <f t="shared" si="62"/>
        <v>#REF!</v>
      </c>
      <c r="Y46" s="6"/>
      <c r="Z46" s="6" t="e">
        <f t="shared" si="69"/>
        <v>#REF!</v>
      </c>
      <c r="AA46" s="6" t="e">
        <f t="shared" si="70"/>
        <v>#REF!</v>
      </c>
      <c r="AB46" s="6" t="e">
        <f t="shared" si="71"/>
        <v>#REF!</v>
      </c>
      <c r="AC46" s="6" t="e">
        <f t="shared" si="72"/>
        <v>#REF!</v>
      </c>
    </row>
    <row r="47" spans="1:29">
      <c r="A47" s="10" t="str">
        <f t="shared" si="40"/>
        <v/>
      </c>
      <c r="B47" s="10"/>
      <c r="C47" s="10" t="s">
        <v>616</v>
      </c>
      <c r="D47" s="10" t="s">
        <v>671</v>
      </c>
      <c r="E47" s="10" t="s">
        <v>13</v>
      </c>
      <c r="F47" s="26">
        <v>1177127</v>
      </c>
      <c r="G47" s="27">
        <v>0.02</v>
      </c>
      <c r="H47" s="27">
        <v>0.02</v>
      </c>
      <c r="I47" s="27">
        <v>72.182755779999994</v>
      </c>
      <c r="J47" s="11" t="e">
        <f>SUMIF(#REF!,C:C,#REF!)</f>
        <v>#REF!</v>
      </c>
      <c r="K47" s="14" t="e">
        <f>SUMIF(#REF!,C:C,#REF!)</f>
        <v>#REF!</v>
      </c>
      <c r="L47" s="14" t="e">
        <f>SUMIF(#REF!,C:C,#REF!)</f>
        <v>#REF!</v>
      </c>
      <c r="M47" s="13" t="e">
        <f>SUMIF(#REF!,C:C,#REF!)</f>
        <v>#REF!</v>
      </c>
      <c r="N47" s="11"/>
      <c r="O47" s="10"/>
      <c r="P47" s="10"/>
      <c r="Q47" s="10"/>
      <c r="R47" s="10" t="str">
        <f t="shared" si="56"/>
        <v>ES0113211835</v>
      </c>
      <c r="S47" s="10" t="str">
        <f t="shared" si="57"/>
        <v>Banco Bilbao Vizcaya Argentaria SA</v>
      </c>
      <c r="T47" s="10" t="str">
        <f t="shared" si="58"/>
        <v>Spanien</v>
      </c>
      <c r="U47" s="11" t="e">
        <f t="shared" si="59"/>
        <v>#REF!</v>
      </c>
      <c r="V47" s="14" t="e">
        <f t="shared" si="60"/>
        <v>#REF!</v>
      </c>
      <c r="W47" s="14" t="e">
        <f t="shared" si="61"/>
        <v>#REF!</v>
      </c>
      <c r="X47" s="14" t="e">
        <f t="shared" si="62"/>
        <v>#REF!</v>
      </c>
      <c r="Y47" s="6"/>
      <c r="Z47" s="6" t="e">
        <f t="shared" si="69"/>
        <v>#REF!</v>
      </c>
      <c r="AA47" s="6" t="e">
        <f t="shared" si="70"/>
        <v>#REF!</v>
      </c>
      <c r="AB47" s="6" t="e">
        <f t="shared" si="71"/>
        <v>#REF!</v>
      </c>
      <c r="AC47" s="6" t="e">
        <f t="shared" si="72"/>
        <v>#REF!</v>
      </c>
    </row>
    <row r="48" spans="1:29">
      <c r="A48" s="10" t="str">
        <f t="shared" si="40"/>
        <v/>
      </c>
      <c r="B48" s="10"/>
      <c r="C48" s="10" t="s">
        <v>284</v>
      </c>
      <c r="D48" s="10" t="s">
        <v>316</v>
      </c>
      <c r="E48" s="10" t="s">
        <v>341</v>
      </c>
      <c r="F48" s="26">
        <v>3097342</v>
      </c>
      <c r="G48" s="27">
        <v>0.01</v>
      </c>
      <c r="H48" s="27">
        <v>0.01</v>
      </c>
      <c r="I48" s="27">
        <v>13.350668199999999</v>
      </c>
      <c r="J48" s="11" t="e">
        <f>SUMIF(#REF!,C:C,#REF!)</f>
        <v>#REF!</v>
      </c>
      <c r="K48" s="14" t="e">
        <f>SUMIF(#REF!,C:C,#REF!)</f>
        <v>#REF!</v>
      </c>
      <c r="L48" s="14" t="e">
        <f>SUMIF(#REF!,C:C,#REF!)</f>
        <v>#REF!</v>
      </c>
      <c r="M48" s="13" t="e">
        <f>SUMIF(#REF!,C:C,#REF!)</f>
        <v>#REF!</v>
      </c>
      <c r="N48" s="13"/>
      <c r="O48" s="13"/>
      <c r="P48" s="13"/>
      <c r="Q48" s="13"/>
      <c r="R48" s="10" t="str">
        <f t="shared" si="56"/>
        <v>CNE100000734</v>
      </c>
      <c r="S48" s="10" t="str">
        <f t="shared" si="57"/>
        <v>Bank of Beijing Co Ltd</v>
      </c>
      <c r="T48" s="10" t="str">
        <f t="shared" si="58"/>
        <v>Kina</v>
      </c>
      <c r="U48" s="11" t="e">
        <f t="shared" si="59"/>
        <v>#REF!</v>
      </c>
      <c r="V48" s="14" t="e">
        <f t="shared" si="60"/>
        <v>#REF!</v>
      </c>
      <c r="W48" s="14" t="e">
        <f t="shared" si="61"/>
        <v>#REF!</v>
      </c>
      <c r="X48" s="14" t="e">
        <f t="shared" si="62"/>
        <v>#REF!</v>
      </c>
      <c r="Y48" s="6"/>
      <c r="Z48" s="6" t="e">
        <f t="shared" si="69"/>
        <v>#REF!</v>
      </c>
      <c r="AA48" s="6" t="e">
        <f t="shared" si="70"/>
        <v>#REF!</v>
      </c>
      <c r="AB48" s="6" t="e">
        <f t="shared" si="71"/>
        <v>#REF!</v>
      </c>
      <c r="AC48" s="6" t="e">
        <f t="shared" si="72"/>
        <v>#REF!</v>
      </c>
    </row>
    <row r="49" spans="1:29">
      <c r="A49" s="10" t="str">
        <f t="shared" si="40"/>
        <v/>
      </c>
      <c r="B49" s="10"/>
      <c r="C49" s="10" t="s">
        <v>285</v>
      </c>
      <c r="D49" s="10" t="s">
        <v>317</v>
      </c>
      <c r="E49" s="10" t="s">
        <v>341</v>
      </c>
      <c r="F49" s="26">
        <v>1209955</v>
      </c>
      <c r="G49" s="27">
        <v>0.03</v>
      </c>
      <c r="H49" s="27">
        <v>0.03</v>
      </c>
      <c r="I49" s="27">
        <v>12.96352914</v>
      </c>
      <c r="J49" s="11" t="e">
        <f>SUMIF(#REF!,C:C,#REF!)</f>
        <v>#REF!</v>
      </c>
      <c r="K49" s="14" t="e">
        <f>SUMIF(#REF!,C:C,#REF!)</f>
        <v>#REF!</v>
      </c>
      <c r="L49" s="14" t="e">
        <f>SUMIF(#REF!,C:C,#REF!)</f>
        <v>#REF!</v>
      </c>
      <c r="M49" s="13" t="e">
        <f>SUMIF(#REF!,C:C,#REF!)</f>
        <v>#REF!</v>
      </c>
      <c r="N49" s="13"/>
      <c r="O49" s="13"/>
      <c r="P49" s="13"/>
      <c r="Q49" s="13"/>
      <c r="R49" s="10" t="str">
        <f t="shared" si="56"/>
        <v>CNE100002SN6</v>
      </c>
      <c r="S49" s="10" t="str">
        <f t="shared" si="57"/>
        <v>Bank of Chengdu Co Ltd</v>
      </c>
      <c r="T49" s="10" t="str">
        <f t="shared" si="58"/>
        <v>Kina</v>
      </c>
      <c r="U49" s="11" t="e">
        <f t="shared" si="59"/>
        <v>#REF!</v>
      </c>
      <c r="V49" s="14" t="e">
        <f t="shared" si="60"/>
        <v>#REF!</v>
      </c>
      <c r="W49" s="14" t="e">
        <f t="shared" si="61"/>
        <v>#REF!</v>
      </c>
      <c r="X49" s="14" t="e">
        <f t="shared" si="62"/>
        <v>#REF!</v>
      </c>
      <c r="Y49" s="6"/>
      <c r="Z49" s="6" t="e">
        <f t="shared" si="69"/>
        <v>#REF!</v>
      </c>
      <c r="AA49" s="6" t="e">
        <f t="shared" si="70"/>
        <v>#REF!</v>
      </c>
      <c r="AB49" s="6" t="e">
        <f t="shared" si="71"/>
        <v>#REF!</v>
      </c>
      <c r="AC49" s="6" t="e">
        <f t="shared" si="72"/>
        <v>#REF!</v>
      </c>
    </row>
    <row r="50" spans="1:29">
      <c r="A50" s="10" t="str">
        <f t="shared" si="40"/>
        <v/>
      </c>
      <c r="B50" s="10"/>
      <c r="C50" s="10" t="s">
        <v>374</v>
      </c>
      <c r="D50" s="10" t="s">
        <v>419</v>
      </c>
      <c r="E50" s="10" t="s">
        <v>341</v>
      </c>
      <c r="F50" s="26">
        <v>2729000</v>
      </c>
      <c r="G50" s="27">
        <v>6.9999999999999993E-2</v>
      </c>
      <c r="H50" s="27">
        <v>6.9999999999999993E-2</v>
      </c>
      <c r="I50" s="27">
        <v>13.346957999999999</v>
      </c>
      <c r="J50" s="11" t="e">
        <f>SUMIF(#REF!,C:C,#REF!)</f>
        <v>#REF!</v>
      </c>
      <c r="K50" s="14" t="e">
        <f>SUMIF(#REF!,C:C,#REF!)</f>
        <v>#REF!</v>
      </c>
      <c r="L50" s="14" t="e">
        <f>SUMIF(#REF!,C:C,#REF!)</f>
        <v>#REF!</v>
      </c>
      <c r="M50" s="13" t="e">
        <f>SUMIF(#REF!,C:C,#REF!)</f>
        <v>#REF!</v>
      </c>
      <c r="N50" s="13"/>
      <c r="O50" s="13"/>
      <c r="P50" s="13"/>
      <c r="Q50" s="13"/>
      <c r="R50" s="10" t="str">
        <f t="shared" si="56"/>
        <v>CNE100002FX2</v>
      </c>
      <c r="S50" s="10" t="str">
        <f t="shared" si="57"/>
        <v>Bank of Guiyang Co Ltd</v>
      </c>
      <c r="T50" s="10" t="str">
        <f t="shared" si="58"/>
        <v>Kina</v>
      </c>
      <c r="U50" s="11" t="e">
        <f t="shared" si="59"/>
        <v>#REF!</v>
      </c>
      <c r="V50" s="14" t="e">
        <f t="shared" si="60"/>
        <v>#REF!</v>
      </c>
      <c r="W50" s="14" t="e">
        <f t="shared" si="61"/>
        <v>#REF!</v>
      </c>
      <c r="X50" s="14" t="e">
        <f t="shared" si="62"/>
        <v>#REF!</v>
      </c>
      <c r="Y50" s="6"/>
      <c r="Z50" s="6" t="e">
        <f t="shared" si="69"/>
        <v>#REF!</v>
      </c>
      <c r="AA50" s="6" t="e">
        <f t="shared" si="70"/>
        <v>#REF!</v>
      </c>
      <c r="AB50" s="6" t="e">
        <f t="shared" si="71"/>
        <v>#REF!</v>
      </c>
      <c r="AC50" s="6" t="e">
        <f t="shared" si="72"/>
        <v>#REF!</v>
      </c>
    </row>
    <row r="51" spans="1:29">
      <c r="A51" s="10" t="str">
        <f t="shared" si="40"/>
        <v/>
      </c>
      <c r="B51" s="10"/>
      <c r="C51" s="10" t="s">
        <v>286</v>
      </c>
      <c r="D51" s="10" t="s">
        <v>318</v>
      </c>
      <c r="E51" s="10" t="s">
        <v>341</v>
      </c>
      <c r="F51" s="26">
        <v>2083300</v>
      </c>
      <c r="G51" s="27">
        <v>0.01</v>
      </c>
      <c r="H51" s="27">
        <v>0.01</v>
      </c>
      <c r="I51" s="27">
        <v>13.261528119999999</v>
      </c>
      <c r="J51" s="11" t="e">
        <f>SUMIF(#REF!,C:C,#REF!)</f>
        <v>#REF!</v>
      </c>
      <c r="K51" s="14" t="e">
        <f>SUMIF(#REF!,C:C,#REF!)</f>
        <v>#REF!</v>
      </c>
      <c r="L51" s="14" t="e">
        <f>SUMIF(#REF!,C:C,#REF!)</f>
        <v>#REF!</v>
      </c>
      <c r="M51" s="13" t="e">
        <f>SUMIF(#REF!,C:C,#REF!)</f>
        <v>#REF!</v>
      </c>
      <c r="N51" s="13"/>
      <c r="O51" s="13"/>
      <c r="P51" s="13"/>
      <c r="Q51" s="13"/>
      <c r="R51" s="10" t="str">
        <f t="shared" si="56"/>
        <v>CNE100002G76</v>
      </c>
      <c r="S51" s="10" t="str">
        <f t="shared" si="57"/>
        <v>Bank of Jiangsu Co Ltd</v>
      </c>
      <c r="T51" s="10" t="str">
        <f t="shared" si="58"/>
        <v>Kina</v>
      </c>
      <c r="U51" s="11" t="e">
        <f t="shared" si="59"/>
        <v>#REF!</v>
      </c>
      <c r="V51" s="14" t="e">
        <f t="shared" si="60"/>
        <v>#REF!</v>
      </c>
      <c r="W51" s="14" t="e">
        <f t="shared" si="61"/>
        <v>#REF!</v>
      </c>
      <c r="X51" s="14" t="e">
        <f t="shared" si="62"/>
        <v>#REF!</v>
      </c>
      <c r="Y51" s="6"/>
      <c r="Z51" s="6" t="e">
        <f t="shared" si="69"/>
        <v>#REF!</v>
      </c>
      <c r="AA51" s="6" t="e">
        <f t="shared" si="70"/>
        <v>#REF!</v>
      </c>
      <c r="AB51" s="6" t="e">
        <f t="shared" si="71"/>
        <v>#REF!</v>
      </c>
      <c r="AC51" s="6" t="e">
        <f t="shared" si="72"/>
        <v>#REF!</v>
      </c>
    </row>
    <row r="52" spans="1:29">
      <c r="A52" s="10" t="str">
        <f t="shared" si="40"/>
        <v/>
      </c>
      <c r="B52" s="10"/>
      <c r="C52" s="10" t="s">
        <v>287</v>
      </c>
      <c r="D52" s="10" t="s">
        <v>319</v>
      </c>
      <c r="E52" s="10" t="s">
        <v>341</v>
      </c>
      <c r="F52" s="26">
        <v>1904700</v>
      </c>
      <c r="G52" s="27">
        <v>0.02</v>
      </c>
      <c r="H52" s="27">
        <v>0.02</v>
      </c>
      <c r="I52" s="27">
        <v>13.37514758</v>
      </c>
      <c r="J52" s="11" t="e">
        <f>SUMIF(#REF!,C:C,#REF!)</f>
        <v>#REF!</v>
      </c>
      <c r="K52" s="14" t="e">
        <f>SUMIF(#REF!,C:C,#REF!)</f>
        <v>#REF!</v>
      </c>
      <c r="L52" s="14" t="e">
        <f>SUMIF(#REF!,C:C,#REF!)</f>
        <v>#REF!</v>
      </c>
      <c r="M52" s="13" t="e">
        <f>SUMIF(#REF!,C:C,#REF!)</f>
        <v>#REF!</v>
      </c>
      <c r="N52" s="13"/>
      <c r="O52" s="13"/>
      <c r="P52" s="13"/>
      <c r="Q52" s="13"/>
      <c r="R52" s="10" t="str">
        <f t="shared" si="56"/>
        <v>CNE100000627</v>
      </c>
      <c r="S52" s="10" t="str">
        <f t="shared" si="57"/>
        <v>Bank of Nanjing Co Ltd</v>
      </c>
      <c r="T52" s="10" t="str">
        <f t="shared" si="58"/>
        <v>Kina</v>
      </c>
      <c r="U52" s="11" t="e">
        <f t="shared" si="59"/>
        <v>#REF!</v>
      </c>
      <c r="V52" s="14" t="e">
        <f t="shared" si="60"/>
        <v>#REF!</v>
      </c>
      <c r="W52" s="14" t="e">
        <f t="shared" si="61"/>
        <v>#REF!</v>
      </c>
      <c r="X52" s="14" t="e">
        <f t="shared" si="62"/>
        <v>#REF!</v>
      </c>
      <c r="Y52" s="6"/>
      <c r="Z52" s="6" t="e">
        <f t="shared" si="69"/>
        <v>#REF!</v>
      </c>
      <c r="AA52" s="6" t="e">
        <f t="shared" si="70"/>
        <v>#REF!</v>
      </c>
      <c r="AB52" s="6" t="e">
        <f t="shared" si="71"/>
        <v>#REF!</v>
      </c>
      <c r="AC52" s="6" t="e">
        <f t="shared" si="72"/>
        <v>#REF!</v>
      </c>
    </row>
    <row r="53" spans="1:29">
      <c r="A53" s="10"/>
      <c r="B53" s="10"/>
      <c r="C53" s="10" t="s">
        <v>288</v>
      </c>
      <c r="D53" s="10" t="s">
        <v>320</v>
      </c>
      <c r="E53" s="10" t="s">
        <v>341</v>
      </c>
      <c r="F53" s="26">
        <v>2356900</v>
      </c>
      <c r="G53" s="27">
        <v>0.02</v>
      </c>
      <c r="H53" s="27">
        <v>0.02</v>
      </c>
      <c r="I53" s="27">
        <v>13.38847545</v>
      </c>
      <c r="J53" s="11" t="e">
        <f>SUMIF(#REF!,C:C,#REF!)</f>
        <v>#REF!</v>
      </c>
      <c r="K53" s="14" t="e">
        <f>SUMIF(#REF!,C:C,#REF!)</f>
        <v>#REF!</v>
      </c>
      <c r="L53" s="14" t="e">
        <f>SUMIF(#REF!,C:C,#REF!)</f>
        <v>#REF!</v>
      </c>
      <c r="M53" s="13" t="e">
        <f>SUMIF(#REF!,C:C,#REF!)</f>
        <v>#REF!</v>
      </c>
      <c r="N53" s="13"/>
      <c r="O53" s="13"/>
      <c r="P53" s="13"/>
      <c r="Q53" s="13"/>
      <c r="R53" s="10" t="str">
        <f t="shared" si="56"/>
        <v>CNE100002FM5</v>
      </c>
      <c r="S53" s="10" t="str">
        <f t="shared" si="57"/>
        <v>Bank of Shanghai Co Ltd</v>
      </c>
      <c r="T53" s="10" t="str">
        <f t="shared" si="58"/>
        <v>Kina</v>
      </c>
      <c r="U53" s="11" t="e">
        <f t="shared" si="59"/>
        <v>#REF!</v>
      </c>
      <c r="V53" s="14" t="e">
        <f t="shared" si="60"/>
        <v>#REF!</v>
      </c>
      <c r="W53" s="14" t="e">
        <f t="shared" si="61"/>
        <v>#REF!</v>
      </c>
      <c r="X53" s="14" t="e">
        <f t="shared" si="62"/>
        <v>#REF!</v>
      </c>
      <c r="Y53" s="6"/>
      <c r="Z53" s="6" t="e">
        <f t="shared" si="69"/>
        <v>#REF!</v>
      </c>
      <c r="AA53" s="6" t="e">
        <f t="shared" si="70"/>
        <v>#REF!</v>
      </c>
      <c r="AB53" s="6" t="e">
        <f t="shared" si="71"/>
        <v>#REF!</v>
      </c>
      <c r="AC53" s="6" t="e">
        <f t="shared" si="72"/>
        <v>#REF!</v>
      </c>
    </row>
    <row r="54" spans="1:29">
      <c r="A54" s="10"/>
      <c r="B54" s="10"/>
      <c r="C54" s="10" t="s">
        <v>617</v>
      </c>
      <c r="D54" s="10" t="s">
        <v>672</v>
      </c>
      <c r="E54" s="10" t="s">
        <v>10</v>
      </c>
      <c r="F54" s="26">
        <v>97339</v>
      </c>
      <c r="G54" s="27">
        <v>0.02</v>
      </c>
      <c r="H54" s="27">
        <v>0.02</v>
      </c>
      <c r="I54" s="27">
        <v>73.127826630000001</v>
      </c>
      <c r="J54" s="11" t="e">
        <f>SUMIF(#REF!,C:C,#REF!)</f>
        <v>#REF!</v>
      </c>
      <c r="K54" s="14" t="e">
        <f>SUMIF(#REF!,C:C,#REF!)</f>
        <v>#REF!</v>
      </c>
      <c r="L54" s="14" t="e">
        <f>SUMIF(#REF!,C:C,#REF!)</f>
        <v>#REF!</v>
      </c>
      <c r="M54" s="13" t="e">
        <f>SUMIF(#REF!,C:C,#REF!)</f>
        <v>#REF!</v>
      </c>
      <c r="N54" s="13"/>
      <c r="O54" s="13"/>
      <c r="P54" s="13"/>
      <c r="Q54" s="13"/>
      <c r="R54" s="10" t="str">
        <f t="shared" si="56"/>
        <v>DE0005190003</v>
      </c>
      <c r="S54" s="10" t="str">
        <f t="shared" si="57"/>
        <v>Bayerische Motoren Werke AG</v>
      </c>
      <c r="T54" s="10" t="str">
        <f t="shared" si="58"/>
        <v>Tyskland</v>
      </c>
      <c r="U54" s="11" t="e">
        <f t="shared" si="59"/>
        <v>#REF!</v>
      </c>
      <c r="V54" s="14" t="e">
        <f t="shared" si="60"/>
        <v>#REF!</v>
      </c>
      <c r="W54" s="14" t="e">
        <f t="shared" si="61"/>
        <v>#REF!</v>
      </c>
      <c r="X54" s="14" t="e">
        <f t="shared" si="62"/>
        <v>#REF!</v>
      </c>
      <c r="Y54" s="6"/>
      <c r="Z54" s="6" t="e">
        <f t="shared" si="69"/>
        <v>#REF!</v>
      </c>
      <c r="AA54" s="6" t="e">
        <f t="shared" si="70"/>
        <v>#REF!</v>
      </c>
      <c r="AB54" s="6" t="e">
        <f t="shared" si="71"/>
        <v>#REF!</v>
      </c>
      <c r="AC54" s="6" t="e">
        <f t="shared" si="72"/>
        <v>#REF!</v>
      </c>
    </row>
    <row r="55" spans="1:29">
      <c r="A55" s="10" t="str">
        <f t="shared" si="40"/>
        <v/>
      </c>
      <c r="B55" s="10"/>
      <c r="C55" s="10" t="s">
        <v>983</v>
      </c>
      <c r="D55" s="10" t="s">
        <v>777</v>
      </c>
      <c r="E55" s="10" t="s">
        <v>8</v>
      </c>
      <c r="F55" s="26">
        <v>70757</v>
      </c>
      <c r="G55" s="27">
        <v>0.09</v>
      </c>
      <c r="H55" s="27">
        <v>0.09</v>
      </c>
      <c r="I55" s="27">
        <v>71.972134550000007</v>
      </c>
      <c r="J55" s="11" t="e">
        <f>SUMIF(#REF!,C:C,#REF!)</f>
        <v>#REF!</v>
      </c>
      <c r="K55" s="14" t="e">
        <f>SUMIF(#REF!,C:C,#REF!)</f>
        <v>#REF!</v>
      </c>
      <c r="L55" s="14" t="e">
        <f>SUMIF(#REF!,C:C,#REF!)</f>
        <v>#REF!</v>
      </c>
      <c r="M55" s="13" t="e">
        <f>SUMIF(#REF!,C:C,#REF!)</f>
        <v>#REF!</v>
      </c>
      <c r="N55" s="13"/>
      <c r="O55" s="13"/>
      <c r="P55" s="13"/>
      <c r="Q55" s="13"/>
      <c r="R55" s="10" t="str">
        <f t="shared" si="56"/>
        <v>NL0012866412</v>
      </c>
      <c r="S55" s="10" t="str">
        <f t="shared" si="57"/>
        <v>BE Semiconductor Industries NV</v>
      </c>
      <c r="T55" s="10" t="str">
        <f t="shared" si="58"/>
        <v>Holland</v>
      </c>
      <c r="U55" s="11" t="e">
        <f t="shared" si="59"/>
        <v>#REF!</v>
      </c>
      <c r="V55" s="14" t="e">
        <f t="shared" si="60"/>
        <v>#REF!</v>
      </c>
      <c r="W55" s="14" t="e">
        <f t="shared" si="61"/>
        <v>#REF!</v>
      </c>
      <c r="X55" s="14" t="e">
        <f t="shared" si="62"/>
        <v>#REF!</v>
      </c>
      <c r="Y55" s="6"/>
      <c r="Z55" s="6" t="e">
        <f t="shared" si="69"/>
        <v>#REF!</v>
      </c>
      <c r="AA55" s="6" t="e">
        <f t="shared" si="70"/>
        <v>#REF!</v>
      </c>
      <c r="AB55" s="6" t="e">
        <f t="shared" si="71"/>
        <v>#REF!</v>
      </c>
      <c r="AC55" s="6" t="e">
        <f t="shared" si="72"/>
        <v>#REF!</v>
      </c>
    </row>
    <row r="56" spans="1:29">
      <c r="A56" s="10" t="str">
        <f t="shared" si="40"/>
        <v/>
      </c>
      <c r="B56" s="10"/>
      <c r="C56" s="10" t="s">
        <v>618</v>
      </c>
      <c r="D56" s="10" t="s">
        <v>673</v>
      </c>
      <c r="E56" s="10" t="s">
        <v>10</v>
      </c>
      <c r="F56" s="26">
        <v>72126</v>
      </c>
      <c r="G56" s="27">
        <v>0.03</v>
      </c>
      <c r="H56" s="27">
        <v>0.03</v>
      </c>
      <c r="I56" s="27">
        <v>72.961394709999993</v>
      </c>
      <c r="J56" s="11" t="e">
        <f>SUMIF(#REF!,C:C,#REF!)</f>
        <v>#REF!</v>
      </c>
      <c r="K56" s="14" t="e">
        <f>SUMIF(#REF!,C:C,#REF!)</f>
        <v>#REF!</v>
      </c>
      <c r="L56" s="14" t="e">
        <f>SUMIF(#REF!,C:C,#REF!)</f>
        <v>#REF!</v>
      </c>
      <c r="M56" s="13" t="e">
        <f>SUMIF(#REF!,C:C,#REF!)</f>
        <v>#REF!</v>
      </c>
      <c r="N56" s="13"/>
      <c r="O56" s="13"/>
      <c r="P56" s="13"/>
      <c r="Q56" s="13"/>
      <c r="R56" s="10" t="str">
        <f t="shared" si="56"/>
        <v>DE0005200000</v>
      </c>
      <c r="S56" s="10" t="str">
        <f t="shared" si="57"/>
        <v>Beiersdorf AG</v>
      </c>
      <c r="T56" s="10" t="str">
        <f t="shared" si="58"/>
        <v>Tyskland</v>
      </c>
      <c r="U56" s="11" t="e">
        <f t="shared" si="59"/>
        <v>#REF!</v>
      </c>
      <c r="V56" s="14" t="e">
        <f t="shared" si="60"/>
        <v>#REF!</v>
      </c>
      <c r="W56" s="14" t="e">
        <f t="shared" si="61"/>
        <v>#REF!</v>
      </c>
      <c r="X56" s="14" t="e">
        <f t="shared" si="62"/>
        <v>#REF!</v>
      </c>
      <c r="Y56" s="6"/>
      <c r="Z56" s="6" t="e">
        <f t="shared" si="69"/>
        <v>#REF!</v>
      </c>
      <c r="AA56" s="6" t="e">
        <f t="shared" si="70"/>
        <v>#REF!</v>
      </c>
      <c r="AB56" s="6" t="e">
        <f t="shared" si="71"/>
        <v>#REF!</v>
      </c>
      <c r="AC56" s="6" t="e">
        <f t="shared" si="72"/>
        <v>#REF!</v>
      </c>
    </row>
    <row r="57" spans="1:29">
      <c r="A57" s="10" t="str">
        <f t="shared" si="40"/>
        <v/>
      </c>
      <c r="B57" s="10"/>
      <c r="C57" s="10" t="s">
        <v>984</v>
      </c>
      <c r="D57" s="10" t="s">
        <v>778</v>
      </c>
      <c r="E57" s="10" t="s">
        <v>18</v>
      </c>
      <c r="F57" s="26">
        <v>1838362</v>
      </c>
      <c r="G57" s="27">
        <v>0.32</v>
      </c>
      <c r="H57" s="27">
        <v>0.32</v>
      </c>
      <c r="I57" s="27">
        <v>81.857587980000005</v>
      </c>
      <c r="J57" s="11" t="e">
        <f>SUMIF(#REF!,C:C,#REF!)</f>
        <v>#REF!</v>
      </c>
      <c r="K57" s="14" t="e">
        <f>SUMIF(#REF!,C:C,#REF!)</f>
        <v>#REF!</v>
      </c>
      <c r="L57" s="14" t="e">
        <f>SUMIF(#REF!,C:C,#REF!)</f>
        <v>#REF!</v>
      </c>
      <c r="M57" s="13" t="e">
        <f>SUMIF(#REF!,C:C,#REF!)</f>
        <v>#REF!</v>
      </c>
      <c r="N57" s="13"/>
      <c r="O57" s="13"/>
      <c r="P57" s="13"/>
      <c r="Q57" s="13"/>
      <c r="R57" s="10" t="str">
        <f t="shared" si="56"/>
        <v>AU000000BEN6</v>
      </c>
      <c r="S57" s="10" t="str">
        <f t="shared" si="57"/>
        <v>Bendigo &amp; Adelaide Bank Ltd</v>
      </c>
      <c r="T57" s="10" t="str">
        <f t="shared" si="58"/>
        <v>Australien</v>
      </c>
      <c r="U57" s="11" t="e">
        <f t="shared" si="59"/>
        <v>#REF!</v>
      </c>
      <c r="V57" s="14" t="e">
        <f t="shared" si="60"/>
        <v>#REF!</v>
      </c>
      <c r="W57" s="14" t="e">
        <f t="shared" si="61"/>
        <v>#REF!</v>
      </c>
      <c r="X57" s="14" t="e">
        <f t="shared" si="62"/>
        <v>#REF!</v>
      </c>
      <c r="Y57" s="6"/>
      <c r="Z57" s="6" t="e">
        <f t="shared" si="69"/>
        <v>#REF!</v>
      </c>
      <c r="AA57" s="6" t="e">
        <f t="shared" si="70"/>
        <v>#REF!</v>
      </c>
      <c r="AB57" s="6" t="e">
        <f t="shared" si="71"/>
        <v>#REF!</v>
      </c>
      <c r="AC57" s="6" t="e">
        <f t="shared" si="72"/>
        <v>#REF!</v>
      </c>
    </row>
    <row r="58" spans="1:29">
      <c r="A58" s="10" t="str">
        <f t="shared" si="40"/>
        <v/>
      </c>
      <c r="B58" s="10"/>
      <c r="C58" s="10" t="s">
        <v>985</v>
      </c>
      <c r="D58" s="10" t="s">
        <v>779</v>
      </c>
      <c r="E58" s="10" t="s">
        <v>5</v>
      </c>
      <c r="F58" s="26">
        <v>32720</v>
      </c>
      <c r="G58" s="27">
        <v>0</v>
      </c>
      <c r="H58" s="27">
        <v>0</v>
      </c>
      <c r="I58" s="27">
        <v>78.752520529999998</v>
      </c>
      <c r="J58" s="11" t="e">
        <f>SUMIF(#REF!,C:C,#REF!)</f>
        <v>#REF!</v>
      </c>
      <c r="K58" s="14" t="e">
        <f>SUMIF(#REF!,C:C,#REF!)</f>
        <v>#REF!</v>
      </c>
      <c r="L58" s="14" t="e">
        <f>SUMIF(#REF!,C:C,#REF!)</f>
        <v>#REF!</v>
      </c>
      <c r="M58" s="13" t="e">
        <f>SUMIF(#REF!,C:C,#REF!)</f>
        <v>#REF!</v>
      </c>
      <c r="N58" s="13"/>
      <c r="O58" s="13"/>
      <c r="P58" s="13"/>
      <c r="Q58" s="13"/>
      <c r="R58" s="10" t="str">
        <f t="shared" si="56"/>
        <v>US0846707026</v>
      </c>
      <c r="S58" s="10" t="str">
        <f t="shared" si="57"/>
        <v>Berkshire Hathaway Inc</v>
      </c>
      <c r="T58" s="10" t="str">
        <f t="shared" si="58"/>
        <v>USA</v>
      </c>
      <c r="U58" s="11" t="e">
        <f t="shared" si="59"/>
        <v>#REF!</v>
      </c>
      <c r="V58" s="14" t="e">
        <f t="shared" si="60"/>
        <v>#REF!</v>
      </c>
      <c r="W58" s="14" t="e">
        <f t="shared" si="61"/>
        <v>#REF!</v>
      </c>
      <c r="X58" s="14" t="e">
        <f t="shared" si="62"/>
        <v>#REF!</v>
      </c>
      <c r="Y58" s="6"/>
      <c r="Z58" s="6" t="e">
        <f t="shared" si="69"/>
        <v>#REF!</v>
      </c>
      <c r="AA58" s="6" t="e">
        <f t="shared" si="70"/>
        <v>#REF!</v>
      </c>
      <c r="AB58" s="6" t="e">
        <f t="shared" si="71"/>
        <v>#REF!</v>
      </c>
      <c r="AC58" s="6" t="e">
        <f t="shared" si="72"/>
        <v>#REF!</v>
      </c>
    </row>
    <row r="59" spans="1:29">
      <c r="A59" s="10" t="str">
        <f t="shared" si="40"/>
        <v/>
      </c>
      <c r="B59" s="10"/>
      <c r="C59" s="10" t="s">
        <v>986</v>
      </c>
      <c r="D59" s="10" t="s">
        <v>780</v>
      </c>
      <c r="E59" s="10" t="s">
        <v>5</v>
      </c>
      <c r="F59" s="26">
        <v>172035</v>
      </c>
      <c r="G59" s="27">
        <v>0.15</v>
      </c>
      <c r="H59" s="27">
        <v>0.15</v>
      </c>
      <c r="I59" s="27">
        <v>78.236430999999996</v>
      </c>
      <c r="J59" s="11" t="e">
        <f>SUMIF(#REF!,C:C,#REF!)</f>
        <v>#REF!</v>
      </c>
      <c r="K59" s="14" t="e">
        <f>SUMIF(#REF!,C:C,#REF!)</f>
        <v>#REF!</v>
      </c>
      <c r="L59" s="14" t="e">
        <f>SUMIF(#REF!,C:C,#REF!)</f>
        <v>#REF!</v>
      </c>
      <c r="M59" s="13" t="e">
        <f>SUMIF(#REF!,C:C,#REF!)</f>
        <v>#REF!</v>
      </c>
      <c r="N59" s="13"/>
      <c r="O59" s="13"/>
      <c r="P59" s="13"/>
      <c r="Q59" s="13"/>
      <c r="R59" s="10" t="str">
        <f t="shared" si="56"/>
        <v>US08579W1036</v>
      </c>
      <c r="S59" s="10" t="str">
        <f t="shared" si="57"/>
        <v>Berry Global Group Inc</v>
      </c>
      <c r="T59" s="10" t="str">
        <f t="shared" si="58"/>
        <v>USA</v>
      </c>
      <c r="U59" s="11" t="e">
        <f t="shared" si="59"/>
        <v>#REF!</v>
      </c>
      <c r="V59" s="14" t="e">
        <f t="shared" si="60"/>
        <v>#REF!</v>
      </c>
      <c r="W59" s="14" t="e">
        <f t="shared" si="61"/>
        <v>#REF!</v>
      </c>
      <c r="X59" s="14" t="e">
        <f t="shared" si="62"/>
        <v>#REF!</v>
      </c>
      <c r="Y59" s="6"/>
      <c r="Z59" s="6" t="e">
        <f t="shared" si="69"/>
        <v>#REF!</v>
      </c>
      <c r="AA59" s="6" t="e">
        <f t="shared" si="70"/>
        <v>#REF!</v>
      </c>
      <c r="AB59" s="6" t="e">
        <f t="shared" si="71"/>
        <v>#REF!</v>
      </c>
      <c r="AC59" s="6" t="e">
        <f t="shared" si="72"/>
        <v>#REF!</v>
      </c>
    </row>
    <row r="60" spans="1:29">
      <c r="A60" s="10" t="str">
        <f t="shared" si="40"/>
        <v/>
      </c>
      <c r="B60" s="10"/>
      <c r="C60" s="10" t="s">
        <v>731</v>
      </c>
      <c r="D60" s="10" t="s">
        <v>734</v>
      </c>
      <c r="E60" s="10" t="s">
        <v>5</v>
      </c>
      <c r="F60" s="26">
        <v>3304</v>
      </c>
      <c r="G60" s="27">
        <v>0.01</v>
      </c>
      <c r="H60" s="27">
        <v>0.01</v>
      </c>
      <c r="I60" s="27">
        <v>79.090610060000003</v>
      </c>
      <c r="J60" s="11" t="e">
        <f>SUMIF(#REF!,C:C,#REF!)</f>
        <v>#REF!</v>
      </c>
      <c r="K60" s="14" t="e">
        <f>SUMIF(#REF!,C:C,#REF!)</f>
        <v>#REF!</v>
      </c>
      <c r="L60" s="14" t="e">
        <f>SUMIF(#REF!,C:C,#REF!)</f>
        <v>#REF!</v>
      </c>
      <c r="M60" s="13" t="e">
        <f>SUMIF(#REF!,C:C,#REF!)</f>
        <v>#REF!</v>
      </c>
      <c r="N60" s="13"/>
      <c r="O60" s="13"/>
      <c r="P60" s="13"/>
      <c r="Q60" s="13"/>
      <c r="R60" s="10" t="str">
        <f t="shared" si="56"/>
        <v>US09857L1089</v>
      </c>
      <c r="S60" s="10" t="str">
        <f t="shared" si="57"/>
        <v>Booking Holdings Inc</v>
      </c>
      <c r="T60" s="10" t="str">
        <f t="shared" si="58"/>
        <v>USA</v>
      </c>
      <c r="U60" s="11" t="e">
        <f t="shared" si="59"/>
        <v>#REF!</v>
      </c>
      <c r="V60" s="14" t="e">
        <f t="shared" si="60"/>
        <v>#REF!</v>
      </c>
      <c r="W60" s="14" t="e">
        <f t="shared" si="61"/>
        <v>#REF!</v>
      </c>
      <c r="X60" s="14" t="e">
        <f t="shared" si="62"/>
        <v>#REF!</v>
      </c>
      <c r="Y60" s="6"/>
      <c r="Z60" s="6" t="e">
        <f t="shared" si="69"/>
        <v>#REF!</v>
      </c>
      <c r="AA60" s="6" t="e">
        <f t="shared" si="70"/>
        <v>#REF!</v>
      </c>
      <c r="AB60" s="6" t="e">
        <f t="shared" si="71"/>
        <v>#REF!</v>
      </c>
      <c r="AC60" s="6" t="e">
        <f t="shared" si="72"/>
        <v>#REF!</v>
      </c>
    </row>
    <row r="61" spans="1:29">
      <c r="A61" s="10" t="str">
        <f t="shared" si="40"/>
        <v/>
      </c>
      <c r="B61" s="10"/>
      <c r="C61" s="10" t="s">
        <v>987</v>
      </c>
      <c r="D61" s="10" t="s">
        <v>781</v>
      </c>
      <c r="E61" s="10" t="s">
        <v>5</v>
      </c>
      <c r="F61" s="26">
        <v>91754</v>
      </c>
      <c r="G61" s="27">
        <v>6.9999999999999993E-2</v>
      </c>
      <c r="H61" s="27">
        <v>6.9999999999999993E-2</v>
      </c>
      <c r="I61" s="27">
        <v>79.200198049999997</v>
      </c>
      <c r="J61" s="11" t="e">
        <f>SUMIF(#REF!,C:C,#REF!)</f>
        <v>#REF!</v>
      </c>
      <c r="K61" s="14" t="e">
        <f>SUMIF(#REF!,C:C,#REF!)</f>
        <v>#REF!</v>
      </c>
      <c r="L61" s="14" t="e">
        <f>SUMIF(#REF!,C:C,#REF!)</f>
        <v>#REF!</v>
      </c>
      <c r="M61" s="13" t="e">
        <f>SUMIF(#REF!,C:C,#REF!)</f>
        <v>#REF!</v>
      </c>
      <c r="N61" s="13"/>
      <c r="O61" s="13"/>
      <c r="P61" s="13"/>
      <c r="Q61" s="13"/>
      <c r="R61" s="10" t="str">
        <f t="shared" si="56"/>
        <v>US0995021062</v>
      </c>
      <c r="S61" s="10" t="str">
        <f t="shared" si="57"/>
        <v>Booz Allen Hamilton Holding Corp</v>
      </c>
      <c r="T61" s="10" t="str">
        <f t="shared" si="58"/>
        <v>USA</v>
      </c>
      <c r="U61" s="11" t="e">
        <f t="shared" si="59"/>
        <v>#REF!</v>
      </c>
      <c r="V61" s="14" t="e">
        <f t="shared" si="60"/>
        <v>#REF!</v>
      </c>
      <c r="W61" s="14" t="e">
        <f t="shared" si="61"/>
        <v>#REF!</v>
      </c>
      <c r="X61" s="14" t="e">
        <f t="shared" si="62"/>
        <v>#REF!</v>
      </c>
      <c r="Y61" s="6"/>
      <c r="Z61" s="6" t="e">
        <f t="shared" si="69"/>
        <v>#REF!</v>
      </c>
      <c r="AA61" s="6" t="e">
        <f t="shared" si="70"/>
        <v>#REF!</v>
      </c>
      <c r="AB61" s="6" t="e">
        <f t="shared" si="71"/>
        <v>#REF!</v>
      </c>
      <c r="AC61" s="6" t="e">
        <f t="shared" si="72"/>
        <v>#REF!</v>
      </c>
    </row>
    <row r="62" spans="1:29">
      <c r="A62" s="10" t="str">
        <f t="shared" si="40"/>
        <v/>
      </c>
      <c r="B62" s="10"/>
      <c r="C62" s="10" t="s">
        <v>372</v>
      </c>
      <c r="D62" s="10" t="s">
        <v>559</v>
      </c>
      <c r="E62" s="10" t="s">
        <v>14</v>
      </c>
      <c r="F62" s="26">
        <v>3443958</v>
      </c>
      <c r="G62" s="27">
        <v>5.17</v>
      </c>
      <c r="H62" s="27">
        <v>5.17</v>
      </c>
      <c r="I62" s="27">
        <v>313.6889003</v>
      </c>
      <c r="J62" s="11" t="e">
        <f>SUMIF(#REF!,C:C,#REF!)</f>
        <v>#REF!</v>
      </c>
      <c r="K62" s="14" t="e">
        <f>SUMIF(#REF!,C:C,#REF!)</f>
        <v>#REF!</v>
      </c>
      <c r="L62" s="14" t="e">
        <f>SUMIF(#REF!,C:C,#REF!)</f>
        <v>#REF!</v>
      </c>
      <c r="M62" s="13" t="e">
        <f>SUMIF(#REF!,C:C,#REF!)</f>
        <v>#REF!</v>
      </c>
      <c r="N62" s="13"/>
      <c r="O62" s="13"/>
      <c r="P62" s="13"/>
      <c r="Q62" s="13"/>
      <c r="R62" s="10" t="str">
        <f t="shared" si="56"/>
        <v/>
      </c>
      <c r="S62" s="10" t="str">
        <f t="shared" si="57"/>
        <v>Boozt AB</v>
      </c>
      <c r="T62" s="10" t="str">
        <f t="shared" si="58"/>
        <v>Sverige</v>
      </c>
      <c r="U62" s="11" t="e">
        <f t="shared" si="59"/>
        <v>#REF!</v>
      </c>
      <c r="V62" s="14" t="e">
        <f t="shared" si="60"/>
        <v>#REF!</v>
      </c>
      <c r="W62" s="14" t="e">
        <f t="shared" si="61"/>
        <v>#REF!</v>
      </c>
      <c r="X62" s="14" t="e">
        <f t="shared" si="62"/>
        <v>#REF!</v>
      </c>
      <c r="Y62" s="6"/>
      <c r="Z62" s="6" t="e">
        <f t="shared" si="69"/>
        <v>#REF!</v>
      </c>
      <c r="AA62" s="6" t="e">
        <f t="shared" si="70"/>
        <v>#REF!</v>
      </c>
      <c r="AB62" s="6" t="e">
        <f t="shared" si="71"/>
        <v>#REF!</v>
      </c>
      <c r="AC62" s="6" t="e">
        <f t="shared" si="72"/>
        <v>#REF!</v>
      </c>
    </row>
    <row r="63" spans="1:29">
      <c r="A63" s="10" t="str">
        <f t="shared" si="40"/>
        <v/>
      </c>
      <c r="B63" s="10"/>
      <c r="C63" s="10" t="s">
        <v>375</v>
      </c>
      <c r="D63" s="10" t="s">
        <v>420</v>
      </c>
      <c r="E63" s="10" t="s">
        <v>9</v>
      </c>
      <c r="F63" s="26">
        <v>281771</v>
      </c>
      <c r="G63" s="27">
        <v>6.9999999999999993E-2</v>
      </c>
      <c r="H63" s="27">
        <v>0</v>
      </c>
      <c r="I63" s="27">
        <v>71.668241390000006</v>
      </c>
      <c r="J63" s="11" t="e">
        <f>SUMIF(#REF!,C:C,#REF!)</f>
        <v>#REF!</v>
      </c>
      <c r="K63" s="14" t="e">
        <f>SUMIF(#REF!,C:C,#REF!)</f>
        <v>#REF!</v>
      </c>
      <c r="L63" s="14" t="e">
        <f>SUMIF(#REF!,C:C,#REF!)</f>
        <v>#REF!</v>
      </c>
      <c r="M63" s="13" t="e">
        <f>SUMIF(#REF!,C:C,#REF!)</f>
        <v>#REF!</v>
      </c>
      <c r="N63" s="13"/>
      <c r="O63" s="13"/>
      <c r="P63" s="13"/>
      <c r="Q63" s="13"/>
      <c r="R63" s="10" t="str">
        <f t="shared" si="56"/>
        <v>FR0000120503</v>
      </c>
      <c r="S63" s="10" t="str">
        <f t="shared" si="57"/>
        <v>Bouygues SA</v>
      </c>
      <c r="T63" s="10" t="str">
        <f t="shared" si="58"/>
        <v>Frankrig</v>
      </c>
      <c r="U63" s="11" t="e">
        <f t="shared" si="59"/>
        <v>#REF!</v>
      </c>
      <c r="V63" s="14" t="e">
        <f t="shared" si="60"/>
        <v>#REF!</v>
      </c>
      <c r="W63" s="14" t="e">
        <f t="shared" si="61"/>
        <v>#REF!</v>
      </c>
      <c r="X63" s="14" t="e">
        <f t="shared" si="62"/>
        <v>#REF!</v>
      </c>
      <c r="Y63" s="6"/>
      <c r="Z63" s="6" t="e">
        <f t="shared" si="69"/>
        <v>#REF!</v>
      </c>
      <c r="AA63" s="6" t="e">
        <f t="shared" si="70"/>
        <v>#REF!</v>
      </c>
      <c r="AB63" s="6" t="e">
        <f t="shared" si="71"/>
        <v>#REF!</v>
      </c>
      <c r="AC63" s="6" t="e">
        <f t="shared" si="72"/>
        <v>#REF!</v>
      </c>
    </row>
    <row r="64" spans="1:29">
      <c r="A64" s="10" t="str">
        <f t="shared" si="40"/>
        <v/>
      </c>
      <c r="B64" s="10"/>
      <c r="C64" s="8" t="s">
        <v>988</v>
      </c>
      <c r="D64" s="10" t="s">
        <v>782</v>
      </c>
      <c r="E64" s="10" t="s">
        <v>5</v>
      </c>
      <c r="F64" s="26">
        <v>185388</v>
      </c>
      <c r="G64" s="27">
        <v>0.19</v>
      </c>
      <c r="H64" s="27">
        <v>0.19</v>
      </c>
      <c r="I64" s="27">
        <v>78.328910410000006</v>
      </c>
      <c r="J64" s="11" t="e">
        <f>SUMIF(#REF!,C:C,#REF!)</f>
        <v>#REF!</v>
      </c>
      <c r="K64" s="14" t="e">
        <f>SUMIF(#REF!,C:C,#REF!)</f>
        <v>#REF!</v>
      </c>
      <c r="L64" s="14" t="e">
        <f>SUMIF(#REF!,C:C,#REF!)</f>
        <v>#REF!</v>
      </c>
      <c r="M64" s="13" t="e">
        <f>SUMIF(#REF!,C:C,#REF!)</f>
        <v>#REF!</v>
      </c>
      <c r="N64" s="13"/>
      <c r="O64" s="13"/>
      <c r="P64" s="13"/>
      <c r="Q64" s="13"/>
      <c r="R64" s="10" t="str">
        <f t="shared" si="56"/>
        <v>US1033041013</v>
      </c>
      <c r="S64" s="10" t="str">
        <f t="shared" si="57"/>
        <v>Boyd Gaming Corp</v>
      </c>
      <c r="T64" s="10" t="str">
        <f t="shared" si="58"/>
        <v>USA</v>
      </c>
      <c r="U64" s="11" t="e">
        <f t="shared" si="59"/>
        <v>#REF!</v>
      </c>
      <c r="V64" s="14" t="e">
        <f t="shared" si="60"/>
        <v>#REF!</v>
      </c>
      <c r="W64" s="14" t="e">
        <f t="shared" si="61"/>
        <v>#REF!</v>
      </c>
      <c r="X64" s="14" t="e">
        <f t="shared" si="62"/>
        <v>#REF!</v>
      </c>
      <c r="Y64" s="6"/>
      <c r="Z64" s="6" t="e">
        <f t="shared" si="69"/>
        <v>#REF!</v>
      </c>
      <c r="AA64" s="6" t="e">
        <f t="shared" si="70"/>
        <v>#REF!</v>
      </c>
      <c r="AB64" s="6" t="e">
        <f t="shared" si="71"/>
        <v>#REF!</v>
      </c>
      <c r="AC64" s="6" t="e">
        <f t="shared" si="72"/>
        <v>#REF!</v>
      </c>
    </row>
    <row r="65" spans="1:29">
      <c r="A65" s="10" t="str">
        <f t="shared" si="40"/>
        <v/>
      </c>
      <c r="B65" s="10"/>
      <c r="C65" s="10" t="s">
        <v>619</v>
      </c>
      <c r="D65" s="10" t="s">
        <v>674</v>
      </c>
      <c r="E65" s="10" t="s">
        <v>18</v>
      </c>
      <c r="F65" s="26">
        <v>1374541</v>
      </c>
      <c r="G65" s="27">
        <v>0.1</v>
      </c>
      <c r="H65" s="27">
        <v>0.1</v>
      </c>
      <c r="I65" s="27">
        <v>86.079164309999996</v>
      </c>
      <c r="J65" s="11" t="e">
        <f>SUMIF(#REF!,C:C,#REF!)</f>
        <v>#REF!</v>
      </c>
      <c r="K65" s="14" t="e">
        <f>SUMIF(#REF!,C:C,#REF!)</f>
        <v>#REF!</v>
      </c>
      <c r="L65" s="14" t="e">
        <f>SUMIF(#REF!,C:C,#REF!)</f>
        <v>#REF!</v>
      </c>
      <c r="M65" s="13" t="e">
        <f>SUMIF(#REF!,C:C,#REF!)</f>
        <v>#REF!</v>
      </c>
      <c r="N65" s="13"/>
      <c r="O65" s="13"/>
      <c r="P65" s="13"/>
      <c r="Q65" s="13"/>
      <c r="R65" s="10" t="str">
        <f t="shared" si="56"/>
        <v>AU000000BXB1</v>
      </c>
      <c r="S65" s="10" t="str">
        <f t="shared" si="57"/>
        <v>Brambles Ltd</v>
      </c>
      <c r="T65" s="10" t="str">
        <f t="shared" si="58"/>
        <v>Australien</v>
      </c>
      <c r="U65" s="11" t="e">
        <f t="shared" si="59"/>
        <v>#REF!</v>
      </c>
      <c r="V65" s="14" t="e">
        <f t="shared" si="60"/>
        <v>#REF!</v>
      </c>
      <c r="W65" s="14" t="e">
        <f t="shared" si="61"/>
        <v>#REF!</v>
      </c>
      <c r="X65" s="14" t="e">
        <f t="shared" si="62"/>
        <v>#REF!</v>
      </c>
      <c r="Y65" s="6"/>
      <c r="Z65" s="6" t="e">
        <f t="shared" si="69"/>
        <v>#REF!</v>
      </c>
      <c r="AA65" s="6" t="e">
        <f t="shared" si="70"/>
        <v>#REF!</v>
      </c>
      <c r="AB65" s="6" t="e">
        <f t="shared" si="71"/>
        <v>#REF!</v>
      </c>
      <c r="AC65" s="6" t="e">
        <f t="shared" si="72"/>
        <v>#REF!</v>
      </c>
    </row>
    <row r="66" spans="1:29">
      <c r="A66" s="10" t="str">
        <f t="shared" si="40"/>
        <v>Brenntag Se</v>
      </c>
      <c r="B66" s="10" t="str">
        <f t="shared" ref="B66:B67" si="73">LOWER(D66)</f>
        <v>brenntag se</v>
      </c>
      <c r="C66" s="10" t="s">
        <v>989</v>
      </c>
      <c r="D66" s="10" t="s">
        <v>783</v>
      </c>
      <c r="E66" s="10" t="s">
        <v>10</v>
      </c>
      <c r="F66" s="26">
        <v>117570</v>
      </c>
      <c r="G66" s="27">
        <v>0.08</v>
      </c>
      <c r="H66" s="27">
        <v>0.08</v>
      </c>
      <c r="I66" s="27">
        <v>72.936624730000005</v>
      </c>
      <c r="J66" s="11" t="e">
        <f>SUMIF(#REF!,C:C,#REF!)</f>
        <v>#REF!</v>
      </c>
      <c r="K66" s="14" t="e">
        <f>SUMIF(#REF!,C:C,#REF!)</f>
        <v>#REF!</v>
      </c>
      <c r="L66" s="14" t="e">
        <f>SUMIF(#REF!,C:C,#REF!)</f>
        <v>#REF!</v>
      </c>
      <c r="M66" s="13" t="e">
        <f>SUMIF(#REF!,C:C,#REF!)</f>
        <v>#REF!</v>
      </c>
      <c r="N66" s="13"/>
      <c r="O66" s="13"/>
      <c r="P66" s="13"/>
      <c r="Q66" s="13"/>
      <c r="R66" s="10" t="str">
        <f t="shared" si="56"/>
        <v>DE000A1DAHH0</v>
      </c>
      <c r="S66" s="10" t="str">
        <f t="shared" si="57"/>
        <v>Brenntag SE</v>
      </c>
      <c r="T66" s="10" t="str">
        <f t="shared" si="58"/>
        <v>Tyskland</v>
      </c>
      <c r="U66" s="11" t="e">
        <f t="shared" si="59"/>
        <v>#REF!</v>
      </c>
      <c r="V66" s="14" t="e">
        <f t="shared" si="60"/>
        <v>#REF!</v>
      </c>
      <c r="W66" s="14" t="e">
        <f t="shared" si="61"/>
        <v>#REF!</v>
      </c>
      <c r="X66" s="14" t="e">
        <f t="shared" si="62"/>
        <v>#REF!</v>
      </c>
      <c r="Y66" s="6"/>
      <c r="Z66" s="6" t="e">
        <f t="shared" si="69"/>
        <v>#REF!</v>
      </c>
      <c r="AA66" s="6" t="e">
        <f t="shared" si="70"/>
        <v>#REF!</v>
      </c>
      <c r="AB66" s="6" t="e">
        <f t="shared" si="71"/>
        <v>#REF!</v>
      </c>
      <c r="AC66" s="6" t="e">
        <f t="shared" si="72"/>
        <v>#REF!</v>
      </c>
    </row>
    <row r="67" spans="1:29">
      <c r="A67" s="10" t="str">
        <f t="shared" si="40"/>
        <v>Bridgestone Corp</v>
      </c>
      <c r="B67" s="10" t="str">
        <f t="shared" si="73"/>
        <v>bridgestone corp</v>
      </c>
      <c r="C67" s="10" t="s">
        <v>990</v>
      </c>
      <c r="D67" s="10" t="s">
        <v>784</v>
      </c>
      <c r="E67" s="10" t="s">
        <v>17</v>
      </c>
      <c r="F67" s="26">
        <v>190700</v>
      </c>
      <c r="G67" s="27">
        <v>0.03</v>
      </c>
      <c r="H67" s="27">
        <v>0.03</v>
      </c>
      <c r="I67" s="27">
        <v>53.3089035</v>
      </c>
      <c r="J67" s="11" t="e">
        <f>SUMIF(#REF!,C:C,#REF!)</f>
        <v>#REF!</v>
      </c>
      <c r="K67" s="14" t="e">
        <f>SUMIF(#REF!,C:C,#REF!)</f>
        <v>#REF!</v>
      </c>
      <c r="L67" s="14" t="e">
        <f>SUMIF(#REF!,C:C,#REF!)</f>
        <v>#REF!</v>
      </c>
      <c r="M67" s="13" t="e">
        <f>SUMIF(#REF!,C:C,#REF!)</f>
        <v>#REF!</v>
      </c>
      <c r="N67" s="13"/>
      <c r="O67" s="13"/>
      <c r="P67" s="13"/>
      <c r="Q67" s="13"/>
      <c r="R67" s="10" t="str">
        <f t="shared" si="56"/>
        <v>JP3830800003</v>
      </c>
      <c r="S67" s="10" t="str">
        <f t="shared" si="57"/>
        <v>Bridgestone Corp</v>
      </c>
      <c r="T67" s="10" t="str">
        <f t="shared" si="58"/>
        <v>Japan</v>
      </c>
      <c r="U67" s="11" t="e">
        <f t="shared" si="59"/>
        <v>#REF!</v>
      </c>
      <c r="V67" s="14" t="e">
        <f t="shared" si="60"/>
        <v>#REF!</v>
      </c>
      <c r="W67" s="14" t="e">
        <f t="shared" si="61"/>
        <v>#REF!</v>
      </c>
      <c r="X67" s="14" t="e">
        <f t="shared" si="62"/>
        <v>#REF!</v>
      </c>
      <c r="Y67" s="6"/>
      <c r="Z67" s="6" t="e">
        <f t="shared" si="69"/>
        <v>#REF!</v>
      </c>
      <c r="AA67" s="6" t="e">
        <f t="shared" si="70"/>
        <v>#REF!</v>
      </c>
      <c r="AB67" s="6" t="e">
        <f t="shared" si="71"/>
        <v>#REF!</v>
      </c>
      <c r="AC67" s="6" t="e">
        <f t="shared" si="72"/>
        <v>#REF!</v>
      </c>
    </row>
    <row r="68" spans="1:29">
      <c r="A68" s="10"/>
      <c r="B68" s="10"/>
      <c r="C68" s="10" t="s">
        <v>991</v>
      </c>
      <c r="D68" s="10" t="s">
        <v>785</v>
      </c>
      <c r="E68" s="10" t="s">
        <v>5</v>
      </c>
      <c r="F68" s="26">
        <v>10371</v>
      </c>
      <c r="G68" s="27">
        <v>0</v>
      </c>
      <c r="H68" s="27">
        <v>0</v>
      </c>
      <c r="I68" s="27">
        <v>78.12299213</v>
      </c>
      <c r="J68" s="11" t="e">
        <f>SUMIF(#REF!,C:C,#REF!)</f>
        <v>#REF!</v>
      </c>
      <c r="K68" s="14" t="e">
        <f>SUMIF(#REF!,C:C,#REF!)</f>
        <v>#REF!</v>
      </c>
      <c r="L68" s="14" t="e">
        <f>SUMIF(#REF!,C:C,#REF!)</f>
        <v>#REF!</v>
      </c>
      <c r="M68" s="13" t="e">
        <f>SUMIF(#REF!,C:C,#REF!)</f>
        <v>#REF!</v>
      </c>
      <c r="N68" s="13"/>
      <c r="O68" s="13"/>
      <c r="P68" s="13"/>
      <c r="Q68" s="13"/>
      <c r="R68" s="10" t="str">
        <f t="shared" si="56"/>
        <v>US11135F1012</v>
      </c>
      <c r="S68" s="10" t="str">
        <f t="shared" si="57"/>
        <v>Broadcom Inc</v>
      </c>
      <c r="T68" s="10" t="str">
        <f t="shared" si="58"/>
        <v>USA</v>
      </c>
      <c r="U68" s="11" t="e">
        <f t="shared" si="59"/>
        <v>#REF!</v>
      </c>
      <c r="V68" s="14" t="e">
        <f t="shared" si="60"/>
        <v>#REF!</v>
      </c>
      <c r="W68" s="14" t="e">
        <f t="shared" si="61"/>
        <v>#REF!</v>
      </c>
      <c r="X68" s="14" t="e">
        <f t="shared" si="62"/>
        <v>#REF!</v>
      </c>
      <c r="Y68" s="6"/>
      <c r="Z68" s="6" t="e">
        <f t="shared" si="69"/>
        <v>#REF!</v>
      </c>
      <c r="AA68" s="6" t="e">
        <f t="shared" si="70"/>
        <v>#REF!</v>
      </c>
      <c r="AB68" s="6" t="e">
        <f t="shared" si="71"/>
        <v>#REF!</v>
      </c>
      <c r="AC68" s="6" t="e">
        <f t="shared" si="72"/>
        <v>#REF!</v>
      </c>
    </row>
    <row r="69" spans="1:29">
      <c r="A69" s="10" t="str">
        <f t="shared" si="40"/>
        <v/>
      </c>
      <c r="B69" s="10"/>
      <c r="C69" s="10" t="s">
        <v>992</v>
      </c>
      <c r="D69" s="10" t="s">
        <v>786</v>
      </c>
      <c r="E69" s="10" t="s">
        <v>5</v>
      </c>
      <c r="F69" s="26">
        <v>57176</v>
      </c>
      <c r="G69" s="27">
        <v>0.05</v>
      </c>
      <c r="H69" s="27">
        <v>0.05</v>
      </c>
      <c r="I69" s="27">
        <v>79.387180029999996</v>
      </c>
      <c r="J69" s="11" t="e">
        <f>SUMIF(#REF!,C:C,#REF!)</f>
        <v>#REF!</v>
      </c>
      <c r="K69" s="14" t="e">
        <f>SUMIF(#REF!,C:C,#REF!)</f>
        <v>#REF!</v>
      </c>
      <c r="L69" s="14" t="e">
        <f>SUMIF(#REF!,C:C,#REF!)</f>
        <v>#REF!</v>
      </c>
      <c r="M69" s="13" t="e">
        <f>SUMIF(#REF!,C:C,#REF!)</f>
        <v>#REF!</v>
      </c>
      <c r="N69" s="13"/>
      <c r="O69" s="13"/>
      <c r="P69" s="13"/>
      <c r="Q69" s="13"/>
      <c r="R69" s="10" t="str">
        <f t="shared" si="56"/>
        <v>US11133T1034</v>
      </c>
      <c r="S69" s="10" t="str">
        <f t="shared" si="57"/>
        <v>Broadridge Financial Solutions Inc</v>
      </c>
      <c r="T69" s="10" t="str">
        <f t="shared" si="58"/>
        <v>USA</v>
      </c>
      <c r="U69" s="11" t="e">
        <f t="shared" si="59"/>
        <v>#REF!</v>
      </c>
      <c r="V69" s="14" t="e">
        <f t="shared" si="60"/>
        <v>#REF!</v>
      </c>
      <c r="W69" s="14" t="e">
        <f t="shared" si="61"/>
        <v>#REF!</v>
      </c>
      <c r="X69" s="14" t="e">
        <f t="shared" si="62"/>
        <v>#REF!</v>
      </c>
      <c r="Y69" s="6"/>
      <c r="Z69" s="6" t="e">
        <f t="shared" si="69"/>
        <v>#REF!</v>
      </c>
      <c r="AA69" s="6" t="e">
        <f t="shared" si="70"/>
        <v>#REF!</v>
      </c>
      <c r="AB69" s="6" t="e">
        <f t="shared" si="71"/>
        <v>#REF!</v>
      </c>
      <c r="AC69" s="6" t="e">
        <f t="shared" si="72"/>
        <v>#REF!</v>
      </c>
    </row>
    <row r="70" spans="1:29">
      <c r="A70" s="10" t="str">
        <f t="shared" si="40"/>
        <v/>
      </c>
      <c r="B70" s="10"/>
      <c r="C70" s="10" t="s">
        <v>507</v>
      </c>
      <c r="D70" s="10" t="s">
        <v>560</v>
      </c>
      <c r="E70" s="10" t="s">
        <v>5</v>
      </c>
      <c r="F70" s="26">
        <v>68477</v>
      </c>
      <c r="G70" s="27">
        <v>0.06</v>
      </c>
      <c r="H70" s="27">
        <v>0.06</v>
      </c>
      <c r="I70" s="27">
        <v>77.143954399999998</v>
      </c>
      <c r="J70" s="11" t="e">
        <f>SUMIF(#REF!,C:C,#REF!)</f>
        <v>#REF!</v>
      </c>
      <c r="K70" s="14" t="e">
        <f>SUMIF(#REF!,C:C,#REF!)</f>
        <v>#REF!</v>
      </c>
      <c r="L70" s="14" t="e">
        <f>SUMIF(#REF!,C:C,#REF!)</f>
        <v>#REF!</v>
      </c>
      <c r="M70" s="13" t="e">
        <f>SUMIF(#REF!,C:C,#REF!)</f>
        <v>#REF!</v>
      </c>
      <c r="N70" s="13"/>
      <c r="O70" s="13"/>
      <c r="P70" s="13"/>
      <c r="Q70" s="13"/>
      <c r="R70" s="10" t="str">
        <f t="shared" si="56"/>
        <v>US12008R1077</v>
      </c>
      <c r="S70" s="10" t="str">
        <f t="shared" si="57"/>
        <v>Builders FirstSource Inc</v>
      </c>
      <c r="T70" s="10" t="str">
        <f t="shared" si="58"/>
        <v>USA</v>
      </c>
      <c r="U70" s="11" t="e">
        <f t="shared" si="59"/>
        <v>#REF!</v>
      </c>
      <c r="V70" s="14" t="e">
        <f t="shared" si="60"/>
        <v>#REF!</v>
      </c>
      <c r="W70" s="14" t="e">
        <f t="shared" si="61"/>
        <v>#REF!</v>
      </c>
      <c r="X70" s="14" t="e">
        <f t="shared" si="62"/>
        <v>#REF!</v>
      </c>
      <c r="Y70" s="6"/>
      <c r="Z70" s="6" t="e">
        <f t="shared" si="69"/>
        <v>#REF!</v>
      </c>
      <c r="AA70" s="6" t="e">
        <f t="shared" si="70"/>
        <v>#REF!</v>
      </c>
      <c r="AB70" s="6" t="e">
        <f t="shared" si="71"/>
        <v>#REF!</v>
      </c>
      <c r="AC70" s="6" t="e">
        <f t="shared" si="72"/>
        <v>#REF!</v>
      </c>
    </row>
    <row r="71" spans="1:29">
      <c r="A71" s="10" t="str">
        <f t="shared" si="40"/>
        <v/>
      </c>
      <c r="B71" s="10"/>
      <c r="C71" s="10" t="s">
        <v>343</v>
      </c>
      <c r="D71" s="10" t="s">
        <v>355</v>
      </c>
      <c r="E71" s="10" t="s">
        <v>21</v>
      </c>
      <c r="F71" s="26">
        <v>262235</v>
      </c>
      <c r="G71" s="27">
        <v>0.08</v>
      </c>
      <c r="H71" s="27">
        <v>0.08</v>
      </c>
      <c r="I71" s="27">
        <v>71.962981790000001</v>
      </c>
      <c r="J71" s="11" t="e">
        <f>SUMIF(#REF!,C:C,#REF!)</f>
        <v>#REF!</v>
      </c>
      <c r="K71" s="14" t="e">
        <f>SUMIF(#REF!,C:C,#REF!)</f>
        <v>#REF!</v>
      </c>
      <c r="L71" s="14" t="e">
        <f>SUMIF(#REF!,C:C,#REF!)</f>
        <v>#REF!</v>
      </c>
      <c r="M71" s="13" t="e">
        <f>SUMIF(#REF!,C:C,#REF!)</f>
        <v>#REF!</v>
      </c>
      <c r="N71" s="13"/>
      <c r="O71" s="13"/>
      <c r="P71" s="13"/>
      <c r="Q71" s="13"/>
      <c r="R71" s="10" t="str">
        <f t="shared" si="56"/>
        <v>GB00B0744B38</v>
      </c>
      <c r="S71" s="10" t="str">
        <f t="shared" si="57"/>
        <v>Bunzl PLC</v>
      </c>
      <c r="T71" s="10" t="str">
        <f t="shared" si="58"/>
        <v>Storbritannien</v>
      </c>
      <c r="U71" s="11" t="e">
        <f t="shared" si="59"/>
        <v>#REF!</v>
      </c>
      <c r="V71" s="14" t="e">
        <f t="shared" si="60"/>
        <v>#REF!</v>
      </c>
      <c r="W71" s="14" t="e">
        <f t="shared" si="61"/>
        <v>#REF!</v>
      </c>
      <c r="X71" s="14" t="e">
        <f t="shared" si="62"/>
        <v>#REF!</v>
      </c>
      <c r="Y71" s="6"/>
      <c r="Z71" s="6" t="e">
        <f t="shared" si="69"/>
        <v>#REF!</v>
      </c>
      <c r="AA71" s="6" t="e">
        <f t="shared" si="70"/>
        <v>#REF!</v>
      </c>
      <c r="AB71" s="6" t="e">
        <f t="shared" si="71"/>
        <v>#REF!</v>
      </c>
      <c r="AC71" s="6" t="e">
        <f t="shared" si="72"/>
        <v>#REF!</v>
      </c>
    </row>
    <row r="72" spans="1:29">
      <c r="A72" s="10"/>
      <c r="B72" s="10"/>
      <c r="C72" s="10" t="s">
        <v>993</v>
      </c>
      <c r="D72" s="10" t="s">
        <v>787</v>
      </c>
      <c r="E72" s="10" t="s">
        <v>12</v>
      </c>
      <c r="F72" s="26">
        <v>203228</v>
      </c>
      <c r="G72" s="27">
        <v>0.11</v>
      </c>
      <c r="H72" s="27">
        <v>0.11</v>
      </c>
      <c r="I72" s="27">
        <v>41.722364329999998</v>
      </c>
      <c r="J72" s="11" t="e">
        <f>SUMIF(#REF!,C:C,#REF!)</f>
        <v>#REF!</v>
      </c>
      <c r="K72" s="14" t="e">
        <f>SUMIF(#REF!,C:C,#REF!)</f>
        <v>#REF!</v>
      </c>
      <c r="L72" s="14" t="e">
        <f>SUMIF(#REF!,C:C,#REF!)</f>
        <v>#REF!</v>
      </c>
      <c r="M72" s="13" t="e">
        <f>SUMIF(#REF!,C:C,#REF!)</f>
        <v>#REF!</v>
      </c>
      <c r="N72" s="13"/>
      <c r="O72" s="13"/>
      <c r="P72" s="13"/>
      <c r="Q72" s="13"/>
      <c r="R72" s="10" t="str">
        <f t="shared" si="56"/>
        <v>IT0001347308</v>
      </c>
      <c r="S72" s="10" t="str">
        <f t="shared" si="57"/>
        <v>Buzzi SpA</v>
      </c>
      <c r="T72" s="10" t="str">
        <f t="shared" si="58"/>
        <v>Italien</v>
      </c>
      <c r="U72" s="11" t="e">
        <f t="shared" si="59"/>
        <v>#REF!</v>
      </c>
      <c r="V72" s="14" t="e">
        <f t="shared" si="60"/>
        <v>#REF!</v>
      </c>
      <c r="W72" s="14" t="e">
        <f t="shared" si="61"/>
        <v>#REF!</v>
      </c>
      <c r="X72" s="14" t="e">
        <f t="shared" si="62"/>
        <v>#REF!</v>
      </c>
      <c r="Y72" s="6"/>
      <c r="Z72" s="6" t="e">
        <f t="shared" si="69"/>
        <v>#REF!</v>
      </c>
      <c r="AA72" s="6" t="e">
        <f t="shared" si="70"/>
        <v>#REF!</v>
      </c>
      <c r="AB72" s="6" t="e">
        <f t="shared" si="71"/>
        <v>#REF!</v>
      </c>
      <c r="AC72" s="6" t="e">
        <f t="shared" si="72"/>
        <v>#REF!</v>
      </c>
    </row>
    <row r="73" spans="1:29">
      <c r="A73" s="10" t="str">
        <f t="shared" si="40"/>
        <v/>
      </c>
      <c r="B73" s="10"/>
      <c r="C73" s="10" t="s">
        <v>994</v>
      </c>
      <c r="D73" s="10" t="s">
        <v>788</v>
      </c>
      <c r="E73" s="10" t="s">
        <v>5</v>
      </c>
      <c r="F73" s="26">
        <v>152393</v>
      </c>
      <c r="G73" s="27">
        <v>0.16999999999999998</v>
      </c>
      <c r="H73" s="27">
        <v>0.16999999999999998</v>
      </c>
      <c r="I73" s="27">
        <v>78.909079860000006</v>
      </c>
      <c r="J73" s="11" t="e">
        <f>SUMIF(#REF!,C:C,#REF!)</f>
        <v>#REF!</v>
      </c>
      <c r="K73" s="14" t="e">
        <f>SUMIF(#REF!,C:C,#REF!)</f>
        <v>#REF!</v>
      </c>
      <c r="L73" s="14" t="e">
        <f>SUMIF(#REF!,C:C,#REF!)</f>
        <v>#REF!</v>
      </c>
      <c r="M73" s="13" t="e">
        <f>SUMIF(#REF!,C:C,#REF!)</f>
        <v>#REF!</v>
      </c>
      <c r="N73" s="13"/>
      <c r="O73" s="13"/>
      <c r="P73" s="13"/>
      <c r="Q73" s="13"/>
      <c r="R73" s="10" t="str">
        <f t="shared" si="56"/>
        <v>US05605H1005</v>
      </c>
      <c r="S73" s="10" t="str">
        <f t="shared" si="57"/>
        <v>BWX Technologies Inc</v>
      </c>
      <c r="T73" s="10" t="str">
        <f t="shared" si="58"/>
        <v>USA</v>
      </c>
      <c r="U73" s="11" t="e">
        <f t="shared" si="59"/>
        <v>#REF!</v>
      </c>
      <c r="V73" s="14" t="e">
        <f t="shared" si="60"/>
        <v>#REF!</v>
      </c>
      <c r="W73" s="14" t="e">
        <f t="shared" si="61"/>
        <v>#REF!</v>
      </c>
      <c r="X73" s="14" t="e">
        <f t="shared" si="62"/>
        <v>#REF!</v>
      </c>
      <c r="Y73" s="6"/>
      <c r="Z73" s="6" t="e">
        <f t="shared" si="69"/>
        <v>#REF!</v>
      </c>
      <c r="AA73" s="6" t="e">
        <f t="shared" si="70"/>
        <v>#REF!</v>
      </c>
      <c r="AB73" s="6" t="e">
        <f t="shared" si="71"/>
        <v>#REF!</v>
      </c>
      <c r="AC73" s="6" t="e">
        <f t="shared" si="72"/>
        <v>#REF!</v>
      </c>
    </row>
    <row r="74" spans="1:29">
      <c r="A74" s="10" t="str">
        <f t="shared" si="40"/>
        <v/>
      </c>
      <c r="B74" s="10"/>
      <c r="C74" s="10" t="s">
        <v>234</v>
      </c>
      <c r="D74" s="10" t="s">
        <v>34</v>
      </c>
      <c r="E74" s="10" t="s">
        <v>5</v>
      </c>
      <c r="F74" s="26">
        <v>42526</v>
      </c>
      <c r="G74" s="27">
        <v>0.02</v>
      </c>
      <c r="H74" s="27">
        <v>0.02</v>
      </c>
      <c r="I74" s="27">
        <v>78.164682479999996</v>
      </c>
      <c r="J74" s="11" t="e">
        <f>SUMIF(#REF!,C:C,#REF!)</f>
        <v>#REF!</v>
      </c>
      <c r="K74" s="14" t="e">
        <f>SUMIF(#REF!,C:C,#REF!)</f>
        <v>#REF!</v>
      </c>
      <c r="L74" s="14" t="e">
        <f>SUMIF(#REF!,C:C,#REF!)</f>
        <v>#REF!</v>
      </c>
      <c r="M74" s="13" t="e">
        <f>SUMIF(#REF!,C:C,#REF!)</f>
        <v>#REF!</v>
      </c>
      <c r="N74" s="13"/>
      <c r="O74" s="13"/>
      <c r="P74" s="13"/>
      <c r="Q74" s="13"/>
      <c r="R74" s="10" t="str">
        <f t="shared" si="56"/>
        <v>US1273871087</v>
      </c>
      <c r="S74" s="10" t="str">
        <f t="shared" si="57"/>
        <v>Cadence Design Systems Inc</v>
      </c>
      <c r="T74" s="10" t="str">
        <f t="shared" si="58"/>
        <v>USA</v>
      </c>
      <c r="U74" s="11" t="e">
        <f t="shared" si="59"/>
        <v>#REF!</v>
      </c>
      <c r="V74" s="14" t="e">
        <f t="shared" si="60"/>
        <v>#REF!</v>
      </c>
      <c r="W74" s="14" t="e">
        <f t="shared" si="61"/>
        <v>#REF!</v>
      </c>
      <c r="X74" s="14" t="e">
        <f t="shared" si="62"/>
        <v>#REF!</v>
      </c>
      <c r="Y74" s="6"/>
      <c r="Z74" s="6" t="e">
        <f t="shared" si="69"/>
        <v>#REF!</v>
      </c>
      <c r="AA74" s="6" t="e">
        <f t="shared" si="70"/>
        <v>#REF!</v>
      </c>
      <c r="AB74" s="6" t="e">
        <f t="shared" si="71"/>
        <v>#REF!</v>
      </c>
      <c r="AC74" s="6" t="e">
        <f t="shared" si="72"/>
        <v>#REF!</v>
      </c>
    </row>
    <row r="75" spans="1:29">
      <c r="A75" s="10" t="str">
        <f t="shared" si="40"/>
        <v/>
      </c>
      <c r="B75" s="10"/>
      <c r="C75" s="10" t="s">
        <v>376</v>
      </c>
      <c r="D75" s="10" t="s">
        <v>421</v>
      </c>
      <c r="E75" s="10" t="s">
        <v>17</v>
      </c>
      <c r="F75" s="26">
        <v>305000</v>
      </c>
      <c r="G75" s="27">
        <v>0.02</v>
      </c>
      <c r="H75" s="27">
        <v>0.02</v>
      </c>
      <c r="I75" s="27">
        <v>52.849954699999998</v>
      </c>
      <c r="J75" s="11" t="e">
        <f>SUMIF(#REF!,C:C,#REF!)</f>
        <v>#REF!</v>
      </c>
      <c r="K75" s="14" t="e">
        <f>SUMIF(#REF!,C:C,#REF!)</f>
        <v>#REF!</v>
      </c>
      <c r="L75" s="14" t="e">
        <f>SUMIF(#REF!,C:C,#REF!)</f>
        <v>#REF!</v>
      </c>
      <c r="M75" s="13" t="e">
        <f>SUMIF(#REF!,C:C,#REF!)</f>
        <v>#REF!</v>
      </c>
      <c r="N75" s="13"/>
      <c r="O75" s="13"/>
      <c r="P75" s="13"/>
      <c r="Q75" s="13"/>
      <c r="R75" s="10" t="str">
        <f t="shared" si="56"/>
        <v>JP3242800005</v>
      </c>
      <c r="S75" s="10" t="str">
        <f t="shared" si="57"/>
        <v>Canon Inc</v>
      </c>
      <c r="T75" s="10" t="str">
        <f t="shared" si="58"/>
        <v>Japan</v>
      </c>
      <c r="U75" s="11" t="e">
        <f t="shared" si="59"/>
        <v>#REF!</v>
      </c>
      <c r="V75" s="14" t="e">
        <f t="shared" si="60"/>
        <v>#REF!</v>
      </c>
      <c r="W75" s="14" t="e">
        <f t="shared" si="61"/>
        <v>#REF!</v>
      </c>
      <c r="X75" s="14" t="e">
        <f t="shared" si="62"/>
        <v>#REF!</v>
      </c>
      <c r="Y75" s="6"/>
      <c r="Z75" s="6" t="e">
        <f t="shared" si="69"/>
        <v>#REF!</v>
      </c>
      <c r="AA75" s="6" t="e">
        <f t="shared" si="70"/>
        <v>#REF!</v>
      </c>
      <c r="AB75" s="6" t="e">
        <f t="shared" si="71"/>
        <v>#REF!</v>
      </c>
      <c r="AC75" s="6" t="e">
        <f t="shared" si="72"/>
        <v>#REF!</v>
      </c>
    </row>
    <row r="76" spans="1:29">
      <c r="A76" s="10" t="str">
        <f t="shared" si="40"/>
        <v/>
      </c>
      <c r="B76" s="10"/>
      <c r="C76" s="10" t="s">
        <v>620</v>
      </c>
      <c r="D76" s="10" t="s">
        <v>675</v>
      </c>
      <c r="E76" s="10" t="s">
        <v>17</v>
      </c>
      <c r="F76" s="26">
        <v>94800</v>
      </c>
      <c r="G76" s="27">
        <v>6.9999999999999993E-2</v>
      </c>
      <c r="H76" s="27">
        <v>6.9999999999999993E-2</v>
      </c>
      <c r="I76" s="27">
        <v>19.403596879999998</v>
      </c>
      <c r="J76" s="11" t="e">
        <f>SUMIF(#REF!,C:C,#REF!)</f>
        <v>#REF!</v>
      </c>
      <c r="K76" s="14" t="e">
        <f>SUMIF(#REF!,C:C,#REF!)</f>
        <v>#REF!</v>
      </c>
      <c r="L76" s="14" t="e">
        <f>SUMIF(#REF!,C:C,#REF!)</f>
        <v>#REF!</v>
      </c>
      <c r="M76" s="13" t="e">
        <f>SUMIF(#REF!,C:C,#REF!)</f>
        <v>#REF!</v>
      </c>
      <c r="N76" s="13"/>
      <c r="O76" s="13"/>
      <c r="P76" s="13"/>
      <c r="Q76" s="13"/>
      <c r="R76" s="10" t="str">
        <f t="shared" si="56"/>
        <v>JP3243600008</v>
      </c>
      <c r="S76" s="10" t="str">
        <f t="shared" si="57"/>
        <v>Canon Marketing Japan Inc</v>
      </c>
      <c r="T76" s="10" t="str">
        <f t="shared" si="58"/>
        <v>Japan</v>
      </c>
      <c r="U76" s="11" t="e">
        <f t="shared" si="59"/>
        <v>#REF!</v>
      </c>
      <c r="V76" s="14" t="e">
        <f t="shared" si="60"/>
        <v>#REF!</v>
      </c>
      <c r="W76" s="14" t="e">
        <f t="shared" si="61"/>
        <v>#REF!</v>
      </c>
      <c r="X76" s="14" t="e">
        <f t="shared" si="62"/>
        <v>#REF!</v>
      </c>
      <c r="Y76" s="6"/>
      <c r="Z76" s="6" t="e">
        <f t="shared" si="69"/>
        <v>#REF!</v>
      </c>
      <c r="AA76" s="6" t="e">
        <f t="shared" si="70"/>
        <v>#REF!</v>
      </c>
      <c r="AB76" s="6" t="e">
        <f t="shared" si="71"/>
        <v>#REF!</v>
      </c>
      <c r="AC76" s="6" t="e">
        <f t="shared" si="72"/>
        <v>#REF!</v>
      </c>
    </row>
    <row r="77" spans="1:29">
      <c r="A77" s="10" t="str">
        <f t="shared" si="40"/>
        <v/>
      </c>
      <c r="B77" s="10"/>
      <c r="C77" s="10" t="s">
        <v>289</v>
      </c>
      <c r="D77" s="10" t="s">
        <v>321</v>
      </c>
      <c r="E77" s="10" t="s">
        <v>9</v>
      </c>
      <c r="F77" s="26">
        <v>585329</v>
      </c>
      <c r="G77" s="27">
        <v>0.08</v>
      </c>
      <c r="H77" s="27">
        <v>0</v>
      </c>
      <c r="I77" s="27">
        <v>72.279129620000006</v>
      </c>
      <c r="J77" s="11" t="e">
        <f>SUMIF(#REF!,C:C,#REF!)</f>
        <v>#REF!</v>
      </c>
      <c r="K77" s="14" t="e">
        <f>SUMIF(#REF!,C:C,#REF!)</f>
        <v>#REF!</v>
      </c>
      <c r="L77" s="14" t="e">
        <f>SUMIF(#REF!,C:C,#REF!)</f>
        <v>#REF!</v>
      </c>
      <c r="M77" s="13" t="e">
        <f>SUMIF(#REF!,C:C,#REF!)</f>
        <v>#REF!</v>
      </c>
      <c r="N77" s="13"/>
      <c r="O77" s="13"/>
      <c r="P77" s="13"/>
      <c r="Q77" s="13"/>
      <c r="R77" s="10" t="str">
        <f t="shared" si="56"/>
        <v>FR0000120172</v>
      </c>
      <c r="S77" s="10" t="str">
        <f t="shared" si="57"/>
        <v>Carrefour SA</v>
      </c>
      <c r="T77" s="10" t="str">
        <f t="shared" si="58"/>
        <v>Frankrig</v>
      </c>
      <c r="U77" s="11" t="e">
        <f t="shared" si="59"/>
        <v>#REF!</v>
      </c>
      <c r="V77" s="14" t="e">
        <f t="shared" si="60"/>
        <v>#REF!</v>
      </c>
      <c r="W77" s="14" t="e">
        <f t="shared" si="61"/>
        <v>#REF!</v>
      </c>
      <c r="X77" s="14" t="e">
        <f t="shared" si="62"/>
        <v>#REF!</v>
      </c>
      <c r="Y77" s="6"/>
      <c r="Z77" s="6" t="e">
        <f t="shared" si="69"/>
        <v>#REF!</v>
      </c>
      <c r="AA77" s="6" t="e">
        <f t="shared" si="70"/>
        <v>#REF!</v>
      </c>
      <c r="AB77" s="6" t="e">
        <f t="shared" si="71"/>
        <v>#REF!</v>
      </c>
      <c r="AC77" s="6" t="e">
        <f t="shared" si="72"/>
        <v>#REF!</v>
      </c>
    </row>
    <row r="78" spans="1:29">
      <c r="A78" s="10" t="str">
        <f t="shared" si="40"/>
        <v/>
      </c>
      <c r="B78" s="10"/>
      <c r="C78" s="10" t="s">
        <v>621</v>
      </c>
      <c r="D78" s="10" t="s">
        <v>676</v>
      </c>
      <c r="E78" s="10" t="s">
        <v>5</v>
      </c>
      <c r="F78" s="26">
        <v>42543</v>
      </c>
      <c r="G78" s="27">
        <v>0.11</v>
      </c>
      <c r="H78" s="27">
        <v>0.11</v>
      </c>
      <c r="I78" s="27">
        <v>78.876343199999994</v>
      </c>
      <c r="J78" s="11" t="e">
        <f>SUMIF(#REF!,C:C,#REF!)</f>
        <v>#REF!</v>
      </c>
      <c r="K78" s="14" t="e">
        <f>SUMIF(#REF!,C:C,#REF!)</f>
        <v>#REF!</v>
      </c>
      <c r="L78" s="14" t="e">
        <f>SUMIF(#REF!,C:C,#REF!)</f>
        <v>#REF!</v>
      </c>
      <c r="M78" s="13" t="e">
        <f>SUMIF(#REF!,C:C,#REF!)</f>
        <v>#REF!</v>
      </c>
      <c r="N78" s="13"/>
      <c r="O78" s="13"/>
      <c r="P78" s="13"/>
      <c r="Q78" s="13"/>
      <c r="R78" s="10" t="str">
        <f t="shared" si="56"/>
        <v>US1475281036</v>
      </c>
      <c r="S78" s="10" t="str">
        <f t="shared" si="57"/>
        <v>Casey's General Stores Inc</v>
      </c>
      <c r="T78" s="10" t="str">
        <f t="shared" si="58"/>
        <v>USA</v>
      </c>
      <c r="U78" s="11" t="e">
        <f t="shared" si="59"/>
        <v>#REF!</v>
      </c>
      <c r="V78" s="14" t="e">
        <f t="shared" si="60"/>
        <v>#REF!</v>
      </c>
      <c r="W78" s="14" t="e">
        <f t="shared" si="61"/>
        <v>#REF!</v>
      </c>
      <c r="X78" s="14" t="e">
        <f t="shared" si="62"/>
        <v>#REF!</v>
      </c>
      <c r="Y78" s="6"/>
      <c r="Z78" s="6" t="e">
        <f t="shared" si="69"/>
        <v>#REF!</v>
      </c>
      <c r="AA78" s="6" t="e">
        <f t="shared" si="70"/>
        <v>#REF!</v>
      </c>
      <c r="AB78" s="6" t="e">
        <f t="shared" si="71"/>
        <v>#REF!</v>
      </c>
      <c r="AC78" s="6" t="e">
        <f t="shared" si="72"/>
        <v>#REF!</v>
      </c>
    </row>
    <row r="79" spans="1:29">
      <c r="A79" s="10" t="str">
        <f t="shared" si="40"/>
        <v/>
      </c>
      <c r="B79" s="10"/>
      <c r="C79" s="10" t="s">
        <v>995</v>
      </c>
      <c r="D79" s="10" t="s">
        <v>789</v>
      </c>
      <c r="E79" s="10" t="s">
        <v>5</v>
      </c>
      <c r="F79" s="26">
        <v>66508</v>
      </c>
      <c r="G79" s="27">
        <v>0.06</v>
      </c>
      <c r="H79" s="27">
        <v>0.06</v>
      </c>
      <c r="I79" s="27">
        <v>80.141013000000001</v>
      </c>
      <c r="J79" s="11" t="e">
        <f>SUMIF(#REF!,C:C,#REF!)</f>
        <v>#REF!</v>
      </c>
      <c r="K79" s="14" t="e">
        <f>SUMIF(#REF!,C:C,#REF!)</f>
        <v>#REF!</v>
      </c>
      <c r="L79" s="14" t="e">
        <f>SUMIF(#REF!,C:C,#REF!)</f>
        <v>#REF!</v>
      </c>
      <c r="M79" s="13" t="e">
        <f>SUMIF(#REF!,C:C,#REF!)</f>
        <v>#REF!</v>
      </c>
      <c r="N79" s="13"/>
      <c r="O79" s="13"/>
      <c r="P79" s="13"/>
      <c r="Q79" s="13"/>
      <c r="R79" s="10" t="str">
        <f t="shared" si="56"/>
        <v>US12503M1080</v>
      </c>
      <c r="S79" s="10" t="str">
        <f t="shared" si="57"/>
        <v>Cboe Global Markets Inc</v>
      </c>
      <c r="T79" s="10" t="str">
        <f t="shared" si="58"/>
        <v>USA</v>
      </c>
      <c r="U79" s="11" t="e">
        <f t="shared" si="59"/>
        <v>#REF!</v>
      </c>
      <c r="V79" s="14" t="e">
        <f t="shared" si="60"/>
        <v>#REF!</v>
      </c>
      <c r="W79" s="14" t="e">
        <f t="shared" si="61"/>
        <v>#REF!</v>
      </c>
      <c r="X79" s="14" t="e">
        <f t="shared" si="62"/>
        <v>#REF!</v>
      </c>
      <c r="Y79" s="6"/>
      <c r="Z79" s="6" t="e">
        <f t="shared" si="69"/>
        <v>#REF!</v>
      </c>
      <c r="AA79" s="6" t="e">
        <f t="shared" si="70"/>
        <v>#REF!</v>
      </c>
      <c r="AB79" s="6" t="e">
        <f t="shared" si="71"/>
        <v>#REF!</v>
      </c>
      <c r="AC79" s="6" t="e">
        <f t="shared" si="72"/>
        <v>#REF!</v>
      </c>
    </row>
    <row r="80" spans="1:29">
      <c r="A80" s="10" t="str">
        <f t="shared" si="40"/>
        <v/>
      </c>
      <c r="B80" s="10"/>
      <c r="C80" s="10" t="s">
        <v>996</v>
      </c>
      <c r="D80" s="10" t="s">
        <v>790</v>
      </c>
      <c r="E80" s="10" t="s">
        <v>5</v>
      </c>
      <c r="F80" s="26">
        <v>51102</v>
      </c>
      <c r="G80" s="27">
        <v>0.04</v>
      </c>
      <c r="H80" s="27">
        <v>0.04</v>
      </c>
      <c r="I80" s="27">
        <v>78.392101569999994</v>
      </c>
      <c r="J80" s="11" t="e">
        <f>SUMIF(#REF!,C:C,#REF!)</f>
        <v>#REF!</v>
      </c>
      <c r="K80" s="14" t="e">
        <f>SUMIF(#REF!,C:C,#REF!)</f>
        <v>#REF!</v>
      </c>
      <c r="L80" s="14" t="e">
        <f>SUMIF(#REF!,C:C,#REF!)</f>
        <v>#REF!</v>
      </c>
      <c r="M80" s="13" t="e">
        <f>SUMIF(#REF!,C:C,#REF!)</f>
        <v>#REF!</v>
      </c>
      <c r="N80" s="13"/>
      <c r="O80" s="13"/>
      <c r="P80" s="13"/>
      <c r="Q80" s="13"/>
      <c r="R80" s="10" t="str">
        <f t="shared" si="56"/>
        <v>US12514G1085</v>
      </c>
      <c r="S80" s="10" t="str">
        <f t="shared" si="57"/>
        <v>CDW Corp/DE</v>
      </c>
      <c r="T80" s="10" t="str">
        <f t="shared" si="58"/>
        <v>USA</v>
      </c>
      <c r="U80" s="11" t="e">
        <f t="shared" si="59"/>
        <v>#REF!</v>
      </c>
      <c r="V80" s="14" t="e">
        <f t="shared" si="60"/>
        <v>#REF!</v>
      </c>
      <c r="W80" s="14" t="e">
        <f t="shared" si="61"/>
        <v>#REF!</v>
      </c>
      <c r="X80" s="14" t="e">
        <f t="shared" si="62"/>
        <v>#REF!</v>
      </c>
      <c r="Y80" s="6"/>
      <c r="Z80" s="6" t="e">
        <f t="shared" si="69"/>
        <v>#REF!</v>
      </c>
      <c r="AA80" s="6" t="e">
        <f t="shared" si="70"/>
        <v>#REF!</v>
      </c>
      <c r="AB80" s="6" t="e">
        <f t="shared" si="71"/>
        <v>#REF!</v>
      </c>
      <c r="AC80" s="6" t="e">
        <f t="shared" si="72"/>
        <v>#REF!</v>
      </c>
    </row>
    <row r="81" spans="1:29">
      <c r="A81" s="10" t="str">
        <f t="shared" si="40"/>
        <v/>
      </c>
      <c r="B81" s="10"/>
      <c r="C81" s="10" t="s">
        <v>504</v>
      </c>
      <c r="D81" s="10" t="s">
        <v>791</v>
      </c>
      <c r="E81" s="10" t="s">
        <v>5</v>
      </c>
      <c r="F81" s="26">
        <v>57188</v>
      </c>
      <c r="G81" s="27">
        <v>0.03</v>
      </c>
      <c r="H81" s="27">
        <v>0.03</v>
      </c>
      <c r="I81" s="27">
        <v>79.261049830000005</v>
      </c>
      <c r="J81" s="11" t="e">
        <f>SUMIF(#REF!,C:C,#REF!)</f>
        <v>#REF!</v>
      </c>
      <c r="K81" s="14" t="e">
        <f>SUMIF(#REF!,C:C,#REF!)</f>
        <v>#REF!</v>
      </c>
      <c r="L81" s="14" t="e">
        <f>SUMIF(#REF!,C:C,#REF!)</f>
        <v>#REF!</v>
      </c>
      <c r="M81" s="13" t="e">
        <f>SUMIF(#REF!,C:C,#REF!)</f>
        <v>#REF!</v>
      </c>
      <c r="N81" s="13"/>
      <c r="O81" s="13"/>
      <c r="P81" s="13"/>
      <c r="Q81" s="13"/>
      <c r="R81" s="10" t="str">
        <f t="shared" si="56"/>
        <v>US03073E1055</v>
      </c>
      <c r="S81" s="10" t="str">
        <f t="shared" si="57"/>
        <v>Cencora Inc</v>
      </c>
      <c r="T81" s="10" t="str">
        <f t="shared" si="58"/>
        <v>USA</v>
      </c>
      <c r="U81" s="11" t="e">
        <f t="shared" si="59"/>
        <v>#REF!</v>
      </c>
      <c r="V81" s="14" t="e">
        <f t="shared" si="60"/>
        <v>#REF!</v>
      </c>
      <c r="W81" s="14" t="e">
        <f t="shared" si="61"/>
        <v>#REF!</v>
      </c>
      <c r="X81" s="14" t="e">
        <f t="shared" si="62"/>
        <v>#REF!</v>
      </c>
      <c r="Y81" s="6"/>
      <c r="Z81" s="6" t="e">
        <f t="shared" si="69"/>
        <v>#REF!</v>
      </c>
      <c r="AA81" s="6" t="e">
        <f t="shared" si="70"/>
        <v>#REF!</v>
      </c>
      <c r="AB81" s="6" t="e">
        <f t="shared" si="71"/>
        <v>#REF!</v>
      </c>
      <c r="AC81" s="6" t="e">
        <f t="shared" si="72"/>
        <v>#REF!</v>
      </c>
    </row>
    <row r="82" spans="1:29">
      <c r="A82" s="10" t="str">
        <f t="shared" si="40"/>
        <v/>
      </c>
      <c r="B82" s="10"/>
      <c r="C82" s="10" t="s">
        <v>622</v>
      </c>
      <c r="D82" s="10" t="s">
        <v>677</v>
      </c>
      <c r="E82" s="10" t="s">
        <v>19</v>
      </c>
      <c r="F82" s="26">
        <v>108743</v>
      </c>
      <c r="G82" s="27">
        <v>0.05</v>
      </c>
      <c r="H82" s="27">
        <v>0.05</v>
      </c>
      <c r="I82" s="27">
        <v>78.998311819999998</v>
      </c>
      <c r="J82" s="11" t="e">
        <f>SUMIF(#REF!,C:C,#REF!)</f>
        <v>#REF!</v>
      </c>
      <c r="K82" s="14" t="e">
        <f>SUMIF(#REF!,C:C,#REF!)</f>
        <v>#REF!</v>
      </c>
      <c r="L82" s="14" t="e">
        <f>SUMIF(#REF!,C:C,#REF!)</f>
        <v>#REF!</v>
      </c>
      <c r="M82" s="13" t="e">
        <f>SUMIF(#REF!,C:C,#REF!)</f>
        <v>#REF!</v>
      </c>
      <c r="N82" s="13"/>
      <c r="O82" s="13"/>
      <c r="P82" s="13"/>
      <c r="Q82" s="13"/>
      <c r="R82" s="10" t="str">
        <f t="shared" si="56"/>
        <v>CA12532H1047</v>
      </c>
      <c r="S82" s="10" t="str">
        <f t="shared" si="57"/>
        <v>CGI Inc</v>
      </c>
      <c r="T82" s="10" t="str">
        <f t="shared" si="58"/>
        <v>Canada</v>
      </c>
      <c r="U82" s="11" t="e">
        <f t="shared" si="59"/>
        <v>#REF!</v>
      </c>
      <c r="V82" s="14" t="e">
        <f t="shared" si="60"/>
        <v>#REF!</v>
      </c>
      <c r="W82" s="14" t="e">
        <f t="shared" si="61"/>
        <v>#REF!</v>
      </c>
      <c r="X82" s="14" t="e">
        <f t="shared" si="62"/>
        <v>#REF!</v>
      </c>
      <c r="Y82" s="6"/>
      <c r="Z82" s="6" t="e">
        <f t="shared" si="69"/>
        <v>#REF!</v>
      </c>
      <c r="AA82" s="6" t="e">
        <f t="shared" si="70"/>
        <v>#REF!</v>
      </c>
      <c r="AB82" s="6" t="e">
        <f t="shared" si="71"/>
        <v>#REF!</v>
      </c>
      <c r="AC82" s="6" t="e">
        <f t="shared" si="72"/>
        <v>#REF!</v>
      </c>
    </row>
    <row r="83" spans="1:29">
      <c r="A83" s="10" t="str">
        <f t="shared" si="40"/>
        <v/>
      </c>
      <c r="B83" s="10"/>
      <c r="C83" s="10" t="s">
        <v>239</v>
      </c>
      <c r="D83" s="10" t="s">
        <v>35</v>
      </c>
      <c r="E83" s="10" t="s">
        <v>82</v>
      </c>
      <c r="F83" s="26">
        <v>76286</v>
      </c>
      <c r="G83" s="27">
        <v>6.9999999999999993E-2</v>
      </c>
      <c r="H83" s="27">
        <v>6.9999999999999993E-2</v>
      </c>
      <c r="I83" s="27">
        <v>78.656847600000006</v>
      </c>
      <c r="J83" s="11" t="e">
        <f>SUMIF(#REF!,C:C,#REF!)</f>
        <v>#REF!</v>
      </c>
      <c r="K83" s="14" t="e">
        <f>SUMIF(#REF!,C:C,#REF!)</f>
        <v>#REF!</v>
      </c>
      <c r="L83" s="14" t="e">
        <f>SUMIF(#REF!,C:C,#REF!)</f>
        <v>#REF!</v>
      </c>
      <c r="M83" s="13" t="e">
        <f>SUMIF(#REF!,C:C,#REF!)</f>
        <v>#REF!</v>
      </c>
      <c r="N83" s="13"/>
      <c r="O83" s="13"/>
      <c r="P83" s="13"/>
      <c r="Q83" s="13"/>
      <c r="R83" s="10" t="str">
        <f t="shared" si="56"/>
        <v>IL0010824113</v>
      </c>
      <c r="S83" s="10" t="str">
        <f t="shared" si="57"/>
        <v>Check Point Software Technologies Ltd</v>
      </c>
      <c r="T83" s="10" t="str">
        <f t="shared" si="58"/>
        <v>Israel</v>
      </c>
      <c r="U83" s="11" t="e">
        <f t="shared" si="59"/>
        <v>#REF!</v>
      </c>
      <c r="V83" s="14" t="e">
        <f t="shared" si="60"/>
        <v>#REF!</v>
      </c>
      <c r="W83" s="14" t="e">
        <f t="shared" si="61"/>
        <v>#REF!</v>
      </c>
      <c r="X83" s="14" t="e">
        <f t="shared" si="62"/>
        <v>#REF!</v>
      </c>
      <c r="Y83" s="6"/>
      <c r="Z83" s="6" t="e">
        <f t="shared" si="69"/>
        <v>#REF!</v>
      </c>
      <c r="AA83" s="6" t="e">
        <f t="shared" si="70"/>
        <v>#REF!</v>
      </c>
      <c r="AB83" s="6" t="e">
        <f t="shared" si="71"/>
        <v>#REF!</v>
      </c>
      <c r="AC83" s="6" t="e">
        <f t="shared" si="72"/>
        <v>#REF!</v>
      </c>
    </row>
    <row r="84" spans="1:29">
      <c r="A84" s="10" t="str">
        <f t="shared" si="40"/>
        <v/>
      </c>
      <c r="B84" s="10"/>
      <c r="C84" s="10" t="s">
        <v>290</v>
      </c>
      <c r="D84" s="10" t="s">
        <v>322</v>
      </c>
      <c r="E84" s="10" t="s">
        <v>341</v>
      </c>
      <c r="F84" s="26">
        <v>2504424</v>
      </c>
      <c r="G84" s="27">
        <v>0.08</v>
      </c>
      <c r="H84" s="27">
        <v>0.08</v>
      </c>
      <c r="I84" s="27">
        <v>13.55925294</v>
      </c>
      <c r="J84" s="11" t="e">
        <f>SUMIF(#REF!,C:C,#REF!)</f>
        <v>#REF!</v>
      </c>
      <c r="K84" s="14" t="e">
        <f>SUMIF(#REF!,C:C,#REF!)</f>
        <v>#REF!</v>
      </c>
      <c r="L84" s="14" t="e">
        <f>SUMIF(#REF!,C:C,#REF!)</f>
        <v>#REF!</v>
      </c>
      <c r="M84" s="13" t="e">
        <f>SUMIF(#REF!,C:C,#REF!)</f>
        <v>#REF!</v>
      </c>
      <c r="N84" s="13"/>
      <c r="O84" s="13"/>
      <c r="P84" s="13"/>
      <c r="Q84" s="13"/>
      <c r="R84" s="10" t="str">
        <f t="shared" si="56"/>
        <v>CNE000000HN4</v>
      </c>
      <c r="S84" s="10" t="str">
        <f t="shared" si="57"/>
        <v>Chengdu Xingrong Environment Co Ltd</v>
      </c>
      <c r="T84" s="10" t="str">
        <f t="shared" si="58"/>
        <v>Kina</v>
      </c>
      <c r="U84" s="11" t="e">
        <f t="shared" si="59"/>
        <v>#REF!</v>
      </c>
      <c r="V84" s="14" t="e">
        <f t="shared" si="60"/>
        <v>#REF!</v>
      </c>
      <c r="W84" s="14" t="e">
        <f t="shared" si="61"/>
        <v>#REF!</v>
      </c>
      <c r="X84" s="14" t="e">
        <f t="shared" si="62"/>
        <v>#REF!</v>
      </c>
      <c r="Y84" s="6"/>
      <c r="Z84" s="6" t="e">
        <f t="shared" si="69"/>
        <v>#REF!</v>
      </c>
      <c r="AA84" s="6" t="e">
        <f t="shared" si="70"/>
        <v>#REF!</v>
      </c>
      <c r="AB84" s="6" t="e">
        <f t="shared" si="71"/>
        <v>#REF!</v>
      </c>
      <c r="AC84" s="6" t="e">
        <f t="shared" si="72"/>
        <v>#REF!</v>
      </c>
    </row>
    <row r="85" spans="1:29">
      <c r="A85" s="10" t="str">
        <f t="shared" si="40"/>
        <v/>
      </c>
      <c r="B85" s="10"/>
      <c r="C85" s="10" t="s">
        <v>291</v>
      </c>
      <c r="D85" s="10" t="s">
        <v>323</v>
      </c>
      <c r="E85" s="10" t="s">
        <v>341</v>
      </c>
      <c r="F85" s="26">
        <v>4844200</v>
      </c>
      <c r="G85" s="27">
        <v>0.01</v>
      </c>
      <c r="H85" s="27">
        <v>0.01</v>
      </c>
      <c r="I85" s="27">
        <v>13.36705399</v>
      </c>
      <c r="J85" s="11" t="e">
        <f>SUMIF(#REF!,C:C,#REF!)</f>
        <v>#REF!</v>
      </c>
      <c r="K85" s="14" t="e">
        <f>SUMIF(#REF!,C:C,#REF!)</f>
        <v>#REF!</v>
      </c>
      <c r="L85" s="14" t="e">
        <f>SUMIF(#REF!,C:C,#REF!)</f>
        <v>#REF!</v>
      </c>
      <c r="M85" s="13" t="e">
        <f>SUMIF(#REF!,C:C,#REF!)</f>
        <v>#REF!</v>
      </c>
      <c r="N85" s="13"/>
      <c r="O85" s="13"/>
      <c r="P85" s="13"/>
      <c r="Q85" s="13"/>
      <c r="R85" s="10" t="str">
        <f t="shared" si="56"/>
        <v>CNE100000SL4</v>
      </c>
      <c r="S85" s="10" t="str">
        <f t="shared" si="57"/>
        <v>China Everbright Bank Co Ltd</v>
      </c>
      <c r="T85" s="10" t="str">
        <f t="shared" si="58"/>
        <v>Kina</v>
      </c>
      <c r="U85" s="11" t="e">
        <f t="shared" si="59"/>
        <v>#REF!</v>
      </c>
      <c r="V85" s="14" t="e">
        <f t="shared" si="60"/>
        <v>#REF!</v>
      </c>
      <c r="W85" s="14" t="e">
        <f t="shared" si="61"/>
        <v>#REF!</v>
      </c>
      <c r="X85" s="14" t="e">
        <f t="shared" si="62"/>
        <v>#REF!</v>
      </c>
      <c r="Y85" s="6"/>
      <c r="Z85" s="6" t="e">
        <f t="shared" si="69"/>
        <v>#REF!</v>
      </c>
      <c r="AA85" s="6" t="e">
        <f t="shared" si="70"/>
        <v>#REF!</v>
      </c>
      <c r="AB85" s="6" t="e">
        <f t="shared" si="71"/>
        <v>#REF!</v>
      </c>
      <c r="AC85" s="6" t="e">
        <f t="shared" si="72"/>
        <v>#REF!</v>
      </c>
    </row>
    <row r="86" spans="1:29">
      <c r="A86" s="10" t="str">
        <f t="shared" si="40"/>
        <v/>
      </c>
      <c r="B86" s="10"/>
      <c r="C86" s="10" t="s">
        <v>508</v>
      </c>
      <c r="D86" s="10" t="s">
        <v>561</v>
      </c>
      <c r="E86" s="10" t="s">
        <v>341</v>
      </c>
      <c r="F86" s="26">
        <v>480100</v>
      </c>
      <c r="G86" s="27">
        <v>0</v>
      </c>
      <c r="H86" s="27">
        <v>0</v>
      </c>
      <c r="I86" s="27">
        <v>12.708797820000001</v>
      </c>
      <c r="J86" s="11" t="e">
        <f>SUMIF(#REF!,C:C,#REF!)</f>
        <v>#REF!</v>
      </c>
      <c r="K86" s="14" t="e">
        <f>SUMIF(#REF!,C:C,#REF!)</f>
        <v>#REF!</v>
      </c>
      <c r="L86" s="14" t="e">
        <f>SUMIF(#REF!,C:C,#REF!)</f>
        <v>#REF!</v>
      </c>
      <c r="M86" s="13" t="e">
        <f>SUMIF(#REF!,C:C,#REF!)</f>
        <v>#REF!</v>
      </c>
      <c r="N86" s="13"/>
      <c r="O86" s="13"/>
      <c r="P86" s="13"/>
      <c r="Q86" s="13"/>
      <c r="R86" s="10" t="str">
        <f t="shared" si="56"/>
        <v>CNE000001B33</v>
      </c>
      <c r="S86" s="10" t="str">
        <f t="shared" si="57"/>
        <v>China Merchants Bank Co Ltd</v>
      </c>
      <c r="T86" s="10" t="str">
        <f t="shared" si="58"/>
        <v>Kina</v>
      </c>
      <c r="U86" s="11" t="e">
        <f t="shared" si="59"/>
        <v>#REF!</v>
      </c>
      <c r="V86" s="14" t="e">
        <f t="shared" si="60"/>
        <v>#REF!</v>
      </c>
      <c r="W86" s="14" t="e">
        <f t="shared" si="61"/>
        <v>#REF!</v>
      </c>
      <c r="X86" s="14" t="e">
        <f t="shared" si="62"/>
        <v>#REF!</v>
      </c>
      <c r="Y86" s="6"/>
      <c r="Z86" s="6" t="e">
        <f t="shared" si="69"/>
        <v>#REF!</v>
      </c>
      <c r="AA86" s="6" t="e">
        <f t="shared" si="70"/>
        <v>#REF!</v>
      </c>
      <c r="AB86" s="6" t="e">
        <f t="shared" si="71"/>
        <v>#REF!</v>
      </c>
      <c r="AC86" s="6" t="e">
        <f t="shared" si="72"/>
        <v>#REF!</v>
      </c>
    </row>
    <row r="87" spans="1:29">
      <c r="A87" s="10"/>
      <c r="B87" s="10"/>
      <c r="C87" s="10" t="s">
        <v>997</v>
      </c>
      <c r="D87" s="10" t="s">
        <v>792</v>
      </c>
      <c r="E87" s="10" t="s">
        <v>341</v>
      </c>
      <c r="F87" s="26">
        <v>996400</v>
      </c>
      <c r="G87" s="27">
        <v>0.01</v>
      </c>
      <c r="H87" s="27">
        <v>0.01</v>
      </c>
      <c r="I87" s="27">
        <v>12.93194141</v>
      </c>
      <c r="J87" s="11" t="e">
        <f>SUMIF(#REF!,C:C,#REF!)</f>
        <v>#REF!</v>
      </c>
      <c r="K87" s="14" t="e">
        <f>SUMIF(#REF!,C:C,#REF!)</f>
        <v>#REF!</v>
      </c>
      <c r="L87" s="14" t="e">
        <f>SUMIF(#REF!,C:C,#REF!)</f>
        <v>#REF!</v>
      </c>
      <c r="M87" s="13" t="e">
        <f>SUMIF(#REF!,C:C,#REF!)</f>
        <v>#REF!</v>
      </c>
      <c r="N87" s="13"/>
      <c r="O87" s="13"/>
      <c r="P87" s="13"/>
      <c r="Q87" s="13"/>
      <c r="R87" s="10" t="str">
        <f t="shared" si="56"/>
        <v>CNE100000HK9</v>
      </c>
      <c r="S87" s="10" t="str">
        <f t="shared" si="57"/>
        <v>China Merchants Securities Co Ltd</v>
      </c>
      <c r="T87" s="10" t="str">
        <f t="shared" si="58"/>
        <v>Kina</v>
      </c>
      <c r="U87" s="11" t="e">
        <f t="shared" si="59"/>
        <v>#REF!</v>
      </c>
      <c r="V87" s="14" t="e">
        <f t="shared" si="60"/>
        <v>#REF!</v>
      </c>
      <c r="W87" s="14" t="e">
        <f t="shared" si="61"/>
        <v>#REF!</v>
      </c>
      <c r="X87" s="14" t="e">
        <f t="shared" si="62"/>
        <v>#REF!</v>
      </c>
      <c r="Y87" s="6"/>
      <c r="Z87" s="6" t="e">
        <f t="shared" si="69"/>
        <v>#REF!</v>
      </c>
      <c r="AA87" s="6" t="e">
        <f t="shared" si="70"/>
        <v>#REF!</v>
      </c>
      <c r="AB87" s="6" t="e">
        <f t="shared" si="71"/>
        <v>#REF!</v>
      </c>
      <c r="AC87" s="6" t="e">
        <f t="shared" si="72"/>
        <v>#REF!</v>
      </c>
    </row>
    <row r="88" spans="1:29">
      <c r="A88" s="10" t="str">
        <f t="shared" si="40"/>
        <v/>
      </c>
      <c r="B88" s="10"/>
      <c r="C88" s="10" t="s">
        <v>998</v>
      </c>
      <c r="D88" s="10" t="s">
        <v>793</v>
      </c>
      <c r="E88" s="10" t="s">
        <v>341</v>
      </c>
      <c r="F88" s="26">
        <v>471800</v>
      </c>
      <c r="G88" s="27">
        <v>0.06</v>
      </c>
      <c r="H88" s="27">
        <v>0.06</v>
      </c>
      <c r="I88" s="27">
        <v>12.848227120000001</v>
      </c>
      <c r="J88" s="11" t="e">
        <f>SUMIF(#REF!,C:C,#REF!)</f>
        <v>#REF!</v>
      </c>
      <c r="K88" s="14" t="e">
        <f>SUMIF(#REF!,C:C,#REF!)</f>
        <v>#REF!</v>
      </c>
      <c r="L88" s="14" t="e">
        <f>SUMIF(#REF!,C:C,#REF!)</f>
        <v>#REF!</v>
      </c>
      <c r="M88" s="13" t="e">
        <f>SUMIF(#REF!,C:C,#REF!)</f>
        <v>#REF!</v>
      </c>
      <c r="N88" s="13"/>
      <c r="O88" s="13"/>
      <c r="P88" s="13"/>
      <c r="Q88" s="13"/>
      <c r="R88" s="10" t="str">
        <f t="shared" si="56"/>
        <v>CNE000001D56</v>
      </c>
      <c r="S88" s="10" t="str">
        <f t="shared" si="57"/>
        <v>China National Medicines Corp Ltd</v>
      </c>
      <c r="T88" s="10" t="str">
        <f t="shared" si="58"/>
        <v>Kina</v>
      </c>
      <c r="U88" s="11" t="e">
        <f t="shared" si="59"/>
        <v>#REF!</v>
      </c>
      <c r="V88" s="14" t="e">
        <f t="shared" si="60"/>
        <v>#REF!</v>
      </c>
      <c r="W88" s="14" t="e">
        <f t="shared" si="61"/>
        <v>#REF!</v>
      </c>
      <c r="X88" s="14" t="e">
        <f t="shared" si="62"/>
        <v>#REF!</v>
      </c>
      <c r="Y88" s="6"/>
      <c r="Z88" s="6" t="e">
        <f t="shared" si="69"/>
        <v>#REF!</v>
      </c>
      <c r="AA88" s="6" t="e">
        <f t="shared" si="70"/>
        <v>#REF!</v>
      </c>
      <c r="AB88" s="6" t="e">
        <f t="shared" si="71"/>
        <v>#REF!</v>
      </c>
      <c r="AC88" s="6" t="e">
        <f t="shared" si="72"/>
        <v>#REF!</v>
      </c>
    </row>
    <row r="89" spans="1:29">
      <c r="A89" s="10" t="str">
        <f t="shared" si="40"/>
        <v>China South Publishing &amp; Media Group Co Ltd</v>
      </c>
      <c r="B89" s="10" t="str">
        <f>LOWER(D89)</f>
        <v>china south publishing &amp; media group co ltd</v>
      </c>
      <c r="C89" s="10" t="s">
        <v>292</v>
      </c>
      <c r="D89" s="10" t="s">
        <v>324</v>
      </c>
      <c r="E89" s="10" t="s">
        <v>341</v>
      </c>
      <c r="F89" s="26">
        <v>1262425</v>
      </c>
      <c r="G89" s="27">
        <v>6.9999999999999993E-2</v>
      </c>
      <c r="H89" s="27">
        <v>6.9999999999999993E-2</v>
      </c>
      <c r="I89" s="27">
        <v>12.21637001</v>
      </c>
      <c r="J89" s="11" t="e">
        <f>SUMIF(#REF!,C:C,#REF!)</f>
        <v>#REF!</v>
      </c>
      <c r="K89" s="14" t="e">
        <f>SUMIF(#REF!,C:C,#REF!)</f>
        <v>#REF!</v>
      </c>
      <c r="L89" s="14" t="e">
        <f>SUMIF(#REF!,C:C,#REF!)</f>
        <v>#REF!</v>
      </c>
      <c r="M89" s="13" t="e">
        <f>SUMIF(#REF!,C:C,#REF!)</f>
        <v>#REF!</v>
      </c>
      <c r="N89" s="13"/>
      <c r="O89" s="13"/>
      <c r="P89" s="13"/>
      <c r="Q89" s="13"/>
      <c r="R89" s="10" t="str">
        <f t="shared" si="56"/>
        <v>CNE100000W03</v>
      </c>
      <c r="S89" s="10" t="str">
        <f t="shared" si="57"/>
        <v>China South Publishing &amp; Media Group Co Ltd</v>
      </c>
      <c r="T89" s="10" t="str">
        <f t="shared" si="58"/>
        <v>Kina</v>
      </c>
      <c r="U89" s="11" t="e">
        <f t="shared" si="59"/>
        <v>#REF!</v>
      </c>
      <c r="V89" s="14" t="e">
        <f t="shared" si="60"/>
        <v>#REF!</v>
      </c>
      <c r="W89" s="14" t="e">
        <f t="shared" si="61"/>
        <v>#REF!</v>
      </c>
      <c r="X89" s="14" t="e">
        <f t="shared" si="62"/>
        <v>#REF!</v>
      </c>
      <c r="Y89" s="6"/>
      <c r="Z89" s="6" t="e">
        <f t="shared" si="69"/>
        <v>#REF!</v>
      </c>
      <c r="AA89" s="6" t="e">
        <f t="shared" si="70"/>
        <v>#REF!</v>
      </c>
      <c r="AB89" s="6" t="e">
        <f t="shared" si="71"/>
        <v>#REF!</v>
      </c>
      <c r="AC89" s="6" t="e">
        <f t="shared" si="72"/>
        <v>#REF!</v>
      </c>
    </row>
    <row r="90" spans="1:29">
      <c r="A90" s="10" t="str">
        <f t="shared" si="40"/>
        <v/>
      </c>
      <c r="B90" s="10"/>
      <c r="C90" s="10" t="s">
        <v>293</v>
      </c>
      <c r="D90" s="10" t="s">
        <v>325</v>
      </c>
      <c r="E90" s="10" t="s">
        <v>341</v>
      </c>
      <c r="F90" s="26">
        <v>1040100</v>
      </c>
      <c r="G90" s="27">
        <v>0.08</v>
      </c>
      <c r="H90" s="27">
        <v>0.08</v>
      </c>
      <c r="I90" s="27">
        <v>13.043860499999999</v>
      </c>
      <c r="J90" s="11" t="e">
        <f>SUMIF(#REF!,C:C,#REF!)</f>
        <v>#REF!</v>
      </c>
      <c r="K90" s="14" t="e">
        <f>SUMIF(#REF!,C:C,#REF!)</f>
        <v>#REF!</v>
      </c>
      <c r="L90" s="14" t="e">
        <f>SUMIF(#REF!,C:C,#REF!)</f>
        <v>#REF!</v>
      </c>
      <c r="M90" s="13" t="e">
        <f>SUMIF(#REF!,C:C,#REF!)</f>
        <v>#REF!</v>
      </c>
      <c r="N90" s="13"/>
      <c r="O90" s="13"/>
      <c r="P90" s="13"/>
      <c r="Q90" s="13"/>
      <c r="R90" s="10" t="str">
        <f t="shared" si="56"/>
        <v>CNE0000019X4</v>
      </c>
      <c r="S90" s="10" t="str">
        <f t="shared" si="57"/>
        <v>Chinese Universe Publishing and Media Group Co Ltd</v>
      </c>
      <c r="T90" s="10" t="str">
        <f t="shared" si="58"/>
        <v>Kina</v>
      </c>
      <c r="U90" s="11" t="e">
        <f t="shared" si="59"/>
        <v>#REF!</v>
      </c>
      <c r="V90" s="14" t="e">
        <f t="shared" si="60"/>
        <v>#REF!</v>
      </c>
      <c r="W90" s="14" t="e">
        <f t="shared" si="61"/>
        <v>#REF!</v>
      </c>
      <c r="X90" s="14" t="e">
        <f t="shared" si="62"/>
        <v>#REF!</v>
      </c>
      <c r="Y90" s="6"/>
      <c r="Z90" s="6" t="e">
        <f t="shared" si="69"/>
        <v>#REF!</v>
      </c>
      <c r="AA90" s="6" t="e">
        <f t="shared" si="70"/>
        <v>#REF!</v>
      </c>
      <c r="AB90" s="6" t="e">
        <f t="shared" si="71"/>
        <v>#REF!</v>
      </c>
      <c r="AC90" s="6" t="e">
        <f t="shared" si="72"/>
        <v>#REF!</v>
      </c>
    </row>
    <row r="91" spans="1:29">
      <c r="A91" s="10" t="str">
        <f t="shared" si="40"/>
        <v/>
      </c>
      <c r="B91" s="10"/>
      <c r="C91" s="10" t="s">
        <v>203</v>
      </c>
      <c r="D91" s="10" t="s">
        <v>36</v>
      </c>
      <c r="E91" s="10" t="s">
        <v>6</v>
      </c>
      <c r="F91" s="26">
        <v>52447</v>
      </c>
      <c r="G91" s="27">
        <v>0.01</v>
      </c>
      <c r="H91" s="27">
        <v>0.01</v>
      </c>
      <c r="I91" s="27">
        <v>79.988186920000004</v>
      </c>
      <c r="J91" s="11" t="e">
        <f>SUMIF(#REF!,C:C,#REF!)</f>
        <v>#REF!</v>
      </c>
      <c r="K91" s="14" t="e">
        <f>SUMIF(#REF!,C:C,#REF!)</f>
        <v>#REF!</v>
      </c>
      <c r="L91" s="14" t="e">
        <f>SUMIF(#REF!,C:C,#REF!)</f>
        <v>#REF!</v>
      </c>
      <c r="M91" s="13" t="e">
        <f>SUMIF(#REF!,C:C,#REF!)</f>
        <v>#REF!</v>
      </c>
      <c r="N91" s="13"/>
      <c r="O91" s="13"/>
      <c r="P91" s="13"/>
      <c r="Q91" s="13"/>
      <c r="R91" s="10" t="str">
        <f t="shared" si="56"/>
        <v>CH0044328745</v>
      </c>
      <c r="S91" s="10" t="str">
        <f t="shared" si="57"/>
        <v>Chubb Ltd</v>
      </c>
      <c r="T91" s="10" t="str">
        <f t="shared" si="58"/>
        <v>Schweiz</v>
      </c>
      <c r="U91" s="11" t="e">
        <f t="shared" si="59"/>
        <v>#REF!</v>
      </c>
      <c r="V91" s="14" t="e">
        <f t="shared" si="60"/>
        <v>#REF!</v>
      </c>
      <c r="W91" s="14" t="e">
        <f t="shared" si="61"/>
        <v>#REF!</v>
      </c>
      <c r="X91" s="14" t="e">
        <f t="shared" si="62"/>
        <v>#REF!</v>
      </c>
      <c r="Y91" s="6"/>
      <c r="Z91" s="6" t="e">
        <f t="shared" si="69"/>
        <v>#REF!</v>
      </c>
      <c r="AA91" s="6" t="e">
        <f t="shared" si="70"/>
        <v>#REF!</v>
      </c>
      <c r="AB91" s="6" t="e">
        <f t="shared" si="71"/>
        <v>#REF!</v>
      </c>
      <c r="AC91" s="6" t="e">
        <f t="shared" si="72"/>
        <v>#REF!</v>
      </c>
    </row>
    <row r="92" spans="1:29">
      <c r="A92" s="10" t="str">
        <f t="shared" si="40"/>
        <v/>
      </c>
      <c r="B92" s="10"/>
      <c r="C92" s="10" t="s">
        <v>509</v>
      </c>
      <c r="D92" s="10" t="s">
        <v>562</v>
      </c>
      <c r="E92" s="10" t="s">
        <v>17</v>
      </c>
      <c r="F92" s="26">
        <v>230400</v>
      </c>
      <c r="G92" s="27">
        <v>0.01</v>
      </c>
      <c r="H92" s="27">
        <v>0.01</v>
      </c>
      <c r="I92" s="27">
        <v>58.914550429999998</v>
      </c>
      <c r="J92" s="11" t="e">
        <f>SUMIF(#REF!,C:C,#REF!)</f>
        <v>#REF!</v>
      </c>
      <c r="K92" s="14" t="e">
        <f>SUMIF(#REF!,C:C,#REF!)</f>
        <v>#REF!</v>
      </c>
      <c r="L92" s="14" t="e">
        <f>SUMIF(#REF!,C:C,#REF!)</f>
        <v>#REF!</v>
      </c>
      <c r="M92" s="13" t="e">
        <f>SUMIF(#REF!,C:C,#REF!)</f>
        <v>#REF!</v>
      </c>
      <c r="N92" s="13"/>
      <c r="O92" s="13"/>
      <c r="P92" s="13"/>
      <c r="Q92" s="13"/>
      <c r="R92" s="10" t="str">
        <f t="shared" si="56"/>
        <v>JP3519400000</v>
      </c>
      <c r="S92" s="10" t="str">
        <f t="shared" si="57"/>
        <v>Chugai Pharmaceutical Co Ltd</v>
      </c>
      <c r="T92" s="10" t="str">
        <f t="shared" si="58"/>
        <v>Japan</v>
      </c>
      <c r="U92" s="11" t="e">
        <f t="shared" si="59"/>
        <v>#REF!</v>
      </c>
      <c r="V92" s="14" t="e">
        <f t="shared" si="60"/>
        <v>#REF!</v>
      </c>
      <c r="W92" s="14" t="e">
        <f t="shared" si="61"/>
        <v>#REF!</v>
      </c>
      <c r="X92" s="14" t="e">
        <f t="shared" si="62"/>
        <v>#REF!</v>
      </c>
      <c r="Y92" s="6"/>
      <c r="Z92" s="6" t="e">
        <f t="shared" si="69"/>
        <v>#REF!</v>
      </c>
      <c r="AA92" s="6" t="e">
        <f t="shared" si="70"/>
        <v>#REF!</v>
      </c>
      <c r="AB92" s="6" t="e">
        <f t="shared" si="71"/>
        <v>#REF!</v>
      </c>
      <c r="AC92" s="6" t="e">
        <f t="shared" si="72"/>
        <v>#REF!</v>
      </c>
    </row>
    <row r="93" spans="1:29">
      <c r="A93" s="10" t="str">
        <f t="shared" ref="A93:A163" si="74">PROPER(B93)</f>
        <v/>
      </c>
      <c r="B93" s="10"/>
      <c r="C93" s="10" t="s">
        <v>999</v>
      </c>
      <c r="D93" s="10" t="s">
        <v>794</v>
      </c>
      <c r="E93" s="10" t="s">
        <v>9</v>
      </c>
      <c r="F93" s="26">
        <v>146576</v>
      </c>
      <c r="G93" s="27">
        <v>0.03</v>
      </c>
      <c r="H93" s="27">
        <v>0</v>
      </c>
      <c r="I93" s="27">
        <v>72.836590330000007</v>
      </c>
      <c r="J93" s="11" t="e">
        <f>SUMIF(#REF!,C:C,#REF!)</f>
        <v>#REF!</v>
      </c>
      <c r="K93" s="14" t="e">
        <f>SUMIF(#REF!,C:C,#REF!)</f>
        <v>#REF!</v>
      </c>
      <c r="L93" s="14" t="e">
        <f>SUMIF(#REF!,C:C,#REF!)</f>
        <v>#REF!</v>
      </c>
      <c r="M93" s="13" t="e">
        <f>SUMIF(#REF!,C:C,#REF!)</f>
        <v>#REF!</v>
      </c>
      <c r="N93" s="13"/>
      <c r="O93" s="13"/>
      <c r="P93" s="13"/>
      <c r="Q93" s="13"/>
      <c r="R93" s="10" t="str">
        <f t="shared" si="56"/>
        <v>FR0000125007</v>
      </c>
      <c r="S93" s="10" t="str">
        <f t="shared" si="57"/>
        <v>Cie de Saint-Gobain SA</v>
      </c>
      <c r="T93" s="10" t="str">
        <f t="shared" si="58"/>
        <v>Frankrig</v>
      </c>
      <c r="U93" s="11" t="e">
        <f t="shared" si="59"/>
        <v>#REF!</v>
      </c>
      <c r="V93" s="14" t="e">
        <f t="shared" si="60"/>
        <v>#REF!</v>
      </c>
      <c r="W93" s="14" t="e">
        <f t="shared" si="61"/>
        <v>#REF!</v>
      </c>
      <c r="X93" s="14" t="e">
        <f t="shared" si="62"/>
        <v>#REF!</v>
      </c>
      <c r="Y93" s="6"/>
      <c r="Z93" s="6" t="e">
        <f t="shared" si="69"/>
        <v>#REF!</v>
      </c>
      <c r="AA93" s="6" t="e">
        <f t="shared" si="70"/>
        <v>#REF!</v>
      </c>
      <c r="AB93" s="6" t="e">
        <f t="shared" si="71"/>
        <v>#REF!</v>
      </c>
      <c r="AC93" s="6" t="e">
        <f t="shared" si="72"/>
        <v>#REF!</v>
      </c>
    </row>
    <row r="94" spans="1:29">
      <c r="A94" s="10" t="str">
        <f t="shared" si="74"/>
        <v/>
      </c>
      <c r="B94" s="10"/>
      <c r="C94" s="10" t="s">
        <v>510</v>
      </c>
      <c r="D94" s="10" t="s">
        <v>563</v>
      </c>
      <c r="E94" s="10" t="s">
        <v>5</v>
      </c>
      <c r="F94" s="26">
        <v>19266</v>
      </c>
      <c r="G94" s="27">
        <v>0.02</v>
      </c>
      <c r="H94" s="27">
        <v>0.02</v>
      </c>
      <c r="I94" s="27">
        <v>78.353912190000003</v>
      </c>
      <c r="J94" s="11" t="e">
        <f>SUMIF(#REF!,C:C,#REF!)</f>
        <v>#REF!</v>
      </c>
      <c r="K94" s="14" t="e">
        <f>SUMIF(#REF!,C:C,#REF!)</f>
        <v>#REF!</v>
      </c>
      <c r="L94" s="14" t="e">
        <f>SUMIF(#REF!,C:C,#REF!)</f>
        <v>#REF!</v>
      </c>
      <c r="M94" s="13" t="e">
        <f>SUMIF(#REF!,C:C,#REF!)</f>
        <v>#REF!</v>
      </c>
      <c r="N94" s="13"/>
      <c r="O94" s="13"/>
      <c r="P94" s="13"/>
      <c r="Q94" s="13"/>
      <c r="R94" s="10" t="str">
        <f t="shared" si="56"/>
        <v>US1729081059</v>
      </c>
      <c r="S94" s="10" t="str">
        <f t="shared" si="57"/>
        <v>Cintas Corp</v>
      </c>
      <c r="T94" s="10" t="str">
        <f t="shared" si="58"/>
        <v>USA</v>
      </c>
      <c r="U94" s="11" t="e">
        <f t="shared" si="59"/>
        <v>#REF!</v>
      </c>
      <c r="V94" s="14" t="e">
        <f t="shared" si="60"/>
        <v>#REF!</v>
      </c>
      <c r="W94" s="14" t="e">
        <f t="shared" si="61"/>
        <v>#REF!</v>
      </c>
      <c r="X94" s="14" t="e">
        <f t="shared" si="62"/>
        <v>#REF!</v>
      </c>
      <c r="Y94" s="6"/>
      <c r="Z94" s="6" t="e">
        <f t="shared" si="69"/>
        <v>#REF!</v>
      </c>
      <c r="AA94" s="6" t="e">
        <f t="shared" si="70"/>
        <v>#REF!</v>
      </c>
      <c r="AB94" s="6" t="e">
        <f t="shared" si="71"/>
        <v>#REF!</v>
      </c>
      <c r="AC94" s="6" t="e">
        <f t="shared" si="72"/>
        <v>#REF!</v>
      </c>
    </row>
    <row r="95" spans="1:29">
      <c r="A95" s="10" t="str">
        <f t="shared" si="74"/>
        <v/>
      </c>
      <c r="B95" s="10"/>
      <c r="C95" s="10" t="s">
        <v>169</v>
      </c>
      <c r="D95" s="10" t="s">
        <v>37</v>
      </c>
      <c r="E95" s="10" t="s">
        <v>5</v>
      </c>
      <c r="F95" s="26">
        <v>231551</v>
      </c>
      <c r="G95" s="27">
        <v>0.01</v>
      </c>
      <c r="H95" s="27">
        <v>0.01</v>
      </c>
      <c r="I95" s="27">
        <v>78.941752809999997</v>
      </c>
      <c r="J95" s="11" t="e">
        <f>SUMIF(#REF!,C:C,#REF!)</f>
        <v>#REF!</v>
      </c>
      <c r="K95" s="14" t="e">
        <f>SUMIF(#REF!,C:C,#REF!)</f>
        <v>#REF!</v>
      </c>
      <c r="L95" s="14" t="e">
        <f>SUMIF(#REF!,C:C,#REF!)</f>
        <v>#REF!</v>
      </c>
      <c r="M95" s="13" t="e">
        <f>SUMIF(#REF!,C:C,#REF!)</f>
        <v>#REF!</v>
      </c>
      <c r="N95" s="13"/>
      <c r="O95" s="13"/>
      <c r="P95" s="13"/>
      <c r="Q95" s="13"/>
      <c r="R95" s="10" t="str">
        <f t="shared" si="56"/>
        <v>US17275R1023</v>
      </c>
      <c r="S95" s="10" t="str">
        <f t="shared" si="57"/>
        <v>Cisco Systems Inc</v>
      </c>
      <c r="T95" s="10" t="str">
        <f t="shared" si="58"/>
        <v>USA</v>
      </c>
      <c r="U95" s="11" t="e">
        <f t="shared" si="59"/>
        <v>#REF!</v>
      </c>
      <c r="V95" s="14" t="e">
        <f t="shared" si="60"/>
        <v>#REF!</v>
      </c>
      <c r="W95" s="14" t="e">
        <f t="shared" si="61"/>
        <v>#REF!</v>
      </c>
      <c r="X95" s="14" t="e">
        <f t="shared" si="62"/>
        <v>#REF!</v>
      </c>
      <c r="Y95" s="6"/>
      <c r="Z95" s="6" t="e">
        <f t="shared" si="69"/>
        <v>#REF!</v>
      </c>
      <c r="AA95" s="6" t="e">
        <f t="shared" si="70"/>
        <v>#REF!</v>
      </c>
      <c r="AB95" s="6" t="e">
        <f t="shared" si="71"/>
        <v>#REF!</v>
      </c>
      <c r="AC95" s="6" t="e">
        <f t="shared" si="72"/>
        <v>#REF!</v>
      </c>
    </row>
    <row r="96" spans="1:29">
      <c r="A96" s="10" t="str">
        <f t="shared" si="74"/>
        <v/>
      </c>
      <c r="B96" s="10"/>
      <c r="C96" s="10" t="s">
        <v>623</v>
      </c>
      <c r="D96" s="10" t="s">
        <v>678</v>
      </c>
      <c r="E96" s="10" t="s">
        <v>5</v>
      </c>
      <c r="F96" s="26">
        <v>65659</v>
      </c>
      <c r="G96" s="27">
        <v>0.12</v>
      </c>
      <c r="H96" s="27">
        <v>0.12</v>
      </c>
      <c r="I96" s="27">
        <v>77.323471699999999</v>
      </c>
      <c r="J96" s="11" t="e">
        <f>SUMIF(#REF!,C:C,#REF!)</f>
        <v>#REF!</v>
      </c>
      <c r="K96" s="14" t="e">
        <f>SUMIF(#REF!,C:C,#REF!)</f>
        <v>#REF!</v>
      </c>
      <c r="L96" s="14" t="e">
        <f>SUMIF(#REF!,C:C,#REF!)</f>
        <v>#REF!</v>
      </c>
      <c r="M96" s="13" t="e">
        <f>SUMIF(#REF!,C:C,#REF!)</f>
        <v>#REF!</v>
      </c>
      <c r="N96" s="13"/>
      <c r="O96" s="13"/>
      <c r="P96" s="13"/>
      <c r="Q96" s="13"/>
      <c r="R96" s="10" t="str">
        <f t="shared" si="56"/>
        <v>US1844961078</v>
      </c>
      <c r="S96" s="10" t="str">
        <f t="shared" si="57"/>
        <v>Clean Harbors Inc</v>
      </c>
      <c r="T96" s="10" t="str">
        <f t="shared" si="58"/>
        <v>USA</v>
      </c>
      <c r="U96" s="11" t="e">
        <f t="shared" si="59"/>
        <v>#REF!</v>
      </c>
      <c r="V96" s="14" t="e">
        <f t="shared" si="60"/>
        <v>#REF!</v>
      </c>
      <c r="W96" s="14" t="e">
        <f t="shared" si="61"/>
        <v>#REF!</v>
      </c>
      <c r="X96" s="14" t="e">
        <f t="shared" si="62"/>
        <v>#REF!</v>
      </c>
      <c r="Y96" s="6"/>
      <c r="Z96" s="6" t="e">
        <f t="shared" si="69"/>
        <v>#REF!</v>
      </c>
      <c r="AA96" s="6" t="e">
        <f t="shared" si="70"/>
        <v>#REF!</v>
      </c>
      <c r="AB96" s="6" t="e">
        <f t="shared" si="71"/>
        <v>#REF!</v>
      </c>
      <c r="AC96" s="6" t="e">
        <f t="shared" si="72"/>
        <v>#REF!</v>
      </c>
    </row>
    <row r="97" spans="1:29">
      <c r="A97" s="10" t="str">
        <f t="shared" si="74"/>
        <v/>
      </c>
      <c r="B97" s="10"/>
      <c r="C97" s="10" t="s">
        <v>1000</v>
      </c>
      <c r="D97" s="10" t="s">
        <v>795</v>
      </c>
      <c r="E97" s="10" t="s">
        <v>5</v>
      </c>
      <c r="F97" s="26">
        <v>55474</v>
      </c>
      <c r="G97" s="27">
        <v>0.02</v>
      </c>
      <c r="H97" s="27">
        <v>0.02</v>
      </c>
      <c r="I97" s="27">
        <v>78.839636159999998</v>
      </c>
      <c r="J97" s="11" t="e">
        <f>SUMIF(#REF!,C:C,#REF!)</f>
        <v>#REF!</v>
      </c>
      <c r="K97" s="14" t="e">
        <f>SUMIF(#REF!,C:C,#REF!)</f>
        <v>#REF!</v>
      </c>
      <c r="L97" s="14" t="e">
        <f>SUMIF(#REF!,C:C,#REF!)</f>
        <v>#REF!</v>
      </c>
      <c r="M97" s="13" t="e">
        <f>SUMIF(#REF!,C:C,#REF!)</f>
        <v>#REF!</v>
      </c>
      <c r="N97" s="13"/>
      <c r="O97" s="13"/>
      <c r="P97" s="13"/>
      <c r="Q97" s="13"/>
      <c r="R97" s="10" t="str">
        <f t="shared" si="56"/>
        <v>US12572Q1058</v>
      </c>
      <c r="S97" s="10" t="str">
        <f t="shared" si="57"/>
        <v>CME Group Inc</v>
      </c>
      <c r="T97" s="10" t="str">
        <f t="shared" si="58"/>
        <v>USA</v>
      </c>
      <c r="U97" s="11" t="e">
        <f t="shared" si="59"/>
        <v>#REF!</v>
      </c>
      <c r="V97" s="14" t="e">
        <f t="shared" si="60"/>
        <v>#REF!</v>
      </c>
      <c r="W97" s="14" t="e">
        <f t="shared" si="61"/>
        <v>#REF!</v>
      </c>
      <c r="X97" s="14" t="e">
        <f t="shared" si="62"/>
        <v>#REF!</v>
      </c>
      <c r="Y97" s="6"/>
      <c r="Z97" s="6" t="e">
        <f t="shared" si="69"/>
        <v>#REF!</v>
      </c>
      <c r="AA97" s="6" t="e">
        <f t="shared" si="70"/>
        <v>#REF!</v>
      </c>
      <c r="AB97" s="6" t="e">
        <f t="shared" si="71"/>
        <v>#REF!</v>
      </c>
      <c r="AC97" s="6" t="e">
        <f t="shared" si="72"/>
        <v>#REF!</v>
      </c>
    </row>
    <row r="98" spans="1:29">
      <c r="A98" s="10" t="str">
        <f t="shared" si="74"/>
        <v/>
      </c>
      <c r="B98" s="10"/>
      <c r="C98" s="10" t="s">
        <v>465</v>
      </c>
      <c r="D98" s="10" t="s">
        <v>467</v>
      </c>
      <c r="E98" s="10" t="s">
        <v>5</v>
      </c>
      <c r="F98" s="26">
        <v>198934</v>
      </c>
      <c r="G98" s="27">
        <v>0</v>
      </c>
      <c r="H98" s="27">
        <v>0</v>
      </c>
      <c r="I98" s="27">
        <v>79.111973539999994</v>
      </c>
      <c r="J98" s="11" t="e">
        <f>SUMIF(#REF!,C:C,#REF!)</f>
        <v>#REF!</v>
      </c>
      <c r="K98" s="14" t="e">
        <f>SUMIF(#REF!,C:C,#REF!)</f>
        <v>#REF!</v>
      </c>
      <c r="L98" s="14" t="e">
        <f>SUMIF(#REF!,C:C,#REF!)</f>
        <v>#REF!</v>
      </c>
      <c r="M98" s="13" t="e">
        <f>SUMIF(#REF!,C:C,#REF!)</f>
        <v>#REF!</v>
      </c>
      <c r="N98" s="13"/>
      <c r="O98" s="13"/>
      <c r="P98" s="13"/>
      <c r="Q98" s="13"/>
      <c r="R98" s="10" t="str">
        <f t="shared" si="56"/>
        <v>US1912161007</v>
      </c>
      <c r="S98" s="10" t="str">
        <f t="shared" si="57"/>
        <v>Coca-Cola Co/The</v>
      </c>
      <c r="T98" s="10" t="str">
        <f t="shared" si="58"/>
        <v>USA</v>
      </c>
      <c r="U98" s="11" t="e">
        <f t="shared" si="59"/>
        <v>#REF!</v>
      </c>
      <c r="V98" s="14" t="e">
        <f t="shared" si="60"/>
        <v>#REF!</v>
      </c>
      <c r="W98" s="14" t="e">
        <f t="shared" si="61"/>
        <v>#REF!</v>
      </c>
      <c r="X98" s="14" t="e">
        <f t="shared" si="62"/>
        <v>#REF!</v>
      </c>
      <c r="Y98" s="6"/>
      <c r="Z98" s="6" t="e">
        <f t="shared" si="69"/>
        <v>#REF!</v>
      </c>
      <c r="AA98" s="6" t="e">
        <f t="shared" si="70"/>
        <v>#REF!</v>
      </c>
      <c r="AB98" s="6" t="e">
        <f t="shared" si="71"/>
        <v>#REF!</v>
      </c>
      <c r="AC98" s="6" t="e">
        <f t="shared" si="72"/>
        <v>#REF!</v>
      </c>
    </row>
    <row r="99" spans="1:29">
      <c r="A99" s="10" t="str">
        <f t="shared" si="74"/>
        <v/>
      </c>
      <c r="B99" s="10"/>
      <c r="C99" s="10" t="s">
        <v>1001</v>
      </c>
      <c r="D99" s="10" t="s">
        <v>796</v>
      </c>
      <c r="E99" s="10" t="s">
        <v>21</v>
      </c>
      <c r="F99" s="26">
        <v>174999</v>
      </c>
      <c r="G99" s="27">
        <v>0.04</v>
      </c>
      <c r="H99" s="27">
        <v>0.04</v>
      </c>
      <c r="I99" s="27">
        <v>78.816751609999997</v>
      </c>
      <c r="J99" s="11" t="e">
        <f>SUMIF(#REF!,C:C,#REF!)</f>
        <v>#REF!</v>
      </c>
      <c r="K99" s="14" t="e">
        <f>SUMIF(#REF!,C:C,#REF!)</f>
        <v>#REF!</v>
      </c>
      <c r="L99" s="14" t="e">
        <f>SUMIF(#REF!,C:C,#REF!)</f>
        <v>#REF!</v>
      </c>
      <c r="M99" s="13" t="e">
        <f>SUMIF(#REF!,C:C,#REF!)</f>
        <v>#REF!</v>
      </c>
      <c r="N99" s="13"/>
      <c r="O99" s="13"/>
      <c r="P99" s="13"/>
      <c r="Q99" s="13"/>
      <c r="R99" s="10" t="str">
        <f t="shared" si="56"/>
        <v>GB00BDCPN049</v>
      </c>
      <c r="S99" s="10" t="str">
        <f t="shared" si="57"/>
        <v>Coca-Cola Europacific Partners PLC</v>
      </c>
      <c r="T99" s="10" t="str">
        <f t="shared" si="58"/>
        <v>Storbritannien</v>
      </c>
      <c r="U99" s="11" t="e">
        <f t="shared" si="59"/>
        <v>#REF!</v>
      </c>
      <c r="V99" s="14" t="e">
        <f t="shared" si="60"/>
        <v>#REF!</v>
      </c>
      <c r="W99" s="14" t="e">
        <f t="shared" si="61"/>
        <v>#REF!</v>
      </c>
      <c r="X99" s="14" t="e">
        <f t="shared" si="62"/>
        <v>#REF!</v>
      </c>
      <c r="Y99" s="6"/>
      <c r="Z99" s="6" t="e">
        <f t="shared" si="69"/>
        <v>#REF!</v>
      </c>
      <c r="AA99" s="6" t="e">
        <f t="shared" si="70"/>
        <v>#REF!</v>
      </c>
      <c r="AB99" s="6" t="e">
        <f t="shared" si="71"/>
        <v>#REF!</v>
      </c>
      <c r="AC99" s="6" t="e">
        <f t="shared" si="72"/>
        <v>#REF!</v>
      </c>
    </row>
    <row r="100" spans="1:29">
      <c r="A100" s="10" t="str">
        <f t="shared" si="74"/>
        <v/>
      </c>
      <c r="B100" s="10"/>
      <c r="C100" s="10" t="s">
        <v>1002</v>
      </c>
      <c r="D100" s="10" t="s">
        <v>797</v>
      </c>
      <c r="E100" s="10" t="s">
        <v>6</v>
      </c>
      <c r="F100" s="26">
        <v>367611</v>
      </c>
      <c r="G100" s="27">
        <v>0.1</v>
      </c>
      <c r="H100" s="27">
        <v>0.1</v>
      </c>
      <c r="I100" s="27">
        <v>72.893237470000003</v>
      </c>
      <c r="J100" s="11" t="e">
        <f>SUMIF(#REF!,C:C,#REF!)</f>
        <v>#REF!</v>
      </c>
      <c r="K100" s="14" t="e">
        <f>SUMIF(#REF!,C:C,#REF!)</f>
        <v>#REF!</v>
      </c>
      <c r="L100" s="14" t="e">
        <f>SUMIF(#REF!,C:C,#REF!)</f>
        <v>#REF!</v>
      </c>
      <c r="M100" s="13" t="e">
        <f>SUMIF(#REF!,C:C,#REF!)</f>
        <v>#REF!</v>
      </c>
      <c r="N100" s="13"/>
      <c r="O100" s="13"/>
      <c r="P100" s="13"/>
      <c r="Q100" s="13"/>
      <c r="R100" s="10" t="str">
        <f t="shared" si="56"/>
        <v>CH0198251305</v>
      </c>
      <c r="S100" s="10" t="str">
        <f t="shared" si="57"/>
        <v>Coca-Cola HBC AG</v>
      </c>
      <c r="T100" s="10" t="str">
        <f t="shared" si="58"/>
        <v>Schweiz</v>
      </c>
      <c r="U100" s="11" t="e">
        <f t="shared" si="59"/>
        <v>#REF!</v>
      </c>
      <c r="V100" s="14" t="e">
        <f t="shared" si="60"/>
        <v>#REF!</v>
      </c>
      <c r="W100" s="14" t="e">
        <f t="shared" si="61"/>
        <v>#REF!</v>
      </c>
      <c r="X100" s="14" t="e">
        <f t="shared" si="62"/>
        <v>#REF!</v>
      </c>
      <c r="Y100" s="6"/>
      <c r="Z100" s="6" t="e">
        <f t="shared" si="69"/>
        <v>#REF!</v>
      </c>
      <c r="AA100" s="6" t="e">
        <f t="shared" si="70"/>
        <v>#REF!</v>
      </c>
      <c r="AB100" s="6" t="e">
        <f t="shared" si="71"/>
        <v>#REF!</v>
      </c>
      <c r="AC100" s="6" t="e">
        <f t="shared" si="72"/>
        <v>#REF!</v>
      </c>
    </row>
    <row r="101" spans="1:29">
      <c r="A101" s="10" t="str">
        <f t="shared" si="74"/>
        <v>Coles Group Ltd</v>
      </c>
      <c r="B101" s="10" t="str">
        <f>LOWER(D101)</f>
        <v>coles group ltd</v>
      </c>
      <c r="C101" s="10" t="s">
        <v>511</v>
      </c>
      <c r="D101" s="10" t="s">
        <v>564</v>
      </c>
      <c r="E101" s="10" t="s">
        <v>18</v>
      </c>
      <c r="F101" s="26">
        <v>1171258</v>
      </c>
      <c r="G101" s="27">
        <v>0.09</v>
      </c>
      <c r="H101" s="27">
        <v>0.09</v>
      </c>
      <c r="I101" s="27">
        <v>86.88594836</v>
      </c>
      <c r="J101" s="11" t="e">
        <f>SUMIF(#REF!,C:C,#REF!)</f>
        <v>#REF!</v>
      </c>
      <c r="K101" s="14" t="e">
        <f>SUMIF(#REF!,C:C,#REF!)</f>
        <v>#REF!</v>
      </c>
      <c r="L101" s="14" t="e">
        <f>SUMIF(#REF!,C:C,#REF!)</f>
        <v>#REF!</v>
      </c>
      <c r="M101" s="13" t="e">
        <f>SUMIF(#REF!,C:C,#REF!)</f>
        <v>#REF!</v>
      </c>
      <c r="N101" s="13"/>
      <c r="O101" s="13"/>
      <c r="P101" s="13"/>
      <c r="Q101" s="13"/>
      <c r="R101" s="10" t="str">
        <f t="shared" si="56"/>
        <v>AU0000030678</v>
      </c>
      <c r="S101" s="10" t="str">
        <f t="shared" si="57"/>
        <v>Coles Group Ltd</v>
      </c>
      <c r="T101" s="10" t="str">
        <f t="shared" si="58"/>
        <v>Australien</v>
      </c>
      <c r="U101" s="11" t="e">
        <f t="shared" si="59"/>
        <v>#REF!</v>
      </c>
      <c r="V101" s="14" t="e">
        <f t="shared" si="60"/>
        <v>#REF!</v>
      </c>
      <c r="W101" s="14" t="e">
        <f t="shared" si="61"/>
        <v>#REF!</v>
      </c>
      <c r="X101" s="14" t="e">
        <f t="shared" si="62"/>
        <v>#REF!</v>
      </c>
      <c r="Y101" s="6"/>
      <c r="Z101" s="6" t="e">
        <f t="shared" si="69"/>
        <v>#REF!</v>
      </c>
      <c r="AA101" s="6" t="e">
        <f t="shared" si="70"/>
        <v>#REF!</v>
      </c>
      <c r="AB101" s="6" t="e">
        <f t="shared" si="71"/>
        <v>#REF!</v>
      </c>
      <c r="AC101" s="6" t="e">
        <f t="shared" si="72"/>
        <v>#REF!</v>
      </c>
    </row>
    <row r="102" spans="1:29">
      <c r="A102" s="10" t="str">
        <f t="shared" si="74"/>
        <v/>
      </c>
      <c r="B102" s="10"/>
      <c r="C102" s="10" t="s">
        <v>344</v>
      </c>
      <c r="D102" s="10" t="s">
        <v>356</v>
      </c>
      <c r="E102" s="10" t="s">
        <v>5</v>
      </c>
      <c r="F102" s="26">
        <v>147654</v>
      </c>
      <c r="G102" s="27">
        <v>0.02</v>
      </c>
      <c r="H102" s="27">
        <v>0.02</v>
      </c>
      <c r="I102" s="27">
        <v>79.424554619999995</v>
      </c>
      <c r="J102" s="11" t="e">
        <f>SUMIF(#REF!,C:C,#REF!)</f>
        <v>#REF!</v>
      </c>
      <c r="K102" s="14" t="e">
        <f>SUMIF(#REF!,C:C,#REF!)</f>
        <v>#REF!</v>
      </c>
      <c r="L102" s="14" t="e">
        <f>SUMIF(#REF!,C:C,#REF!)</f>
        <v>#REF!</v>
      </c>
      <c r="M102" s="13" t="e">
        <f>SUMIF(#REF!,C:C,#REF!)</f>
        <v>#REF!</v>
      </c>
      <c r="N102" s="13"/>
      <c r="O102" s="13"/>
      <c r="P102" s="13"/>
      <c r="Q102" s="13"/>
      <c r="R102" s="10" t="str">
        <f t="shared" si="56"/>
        <v>US1941621039</v>
      </c>
      <c r="S102" s="10" t="str">
        <f t="shared" si="57"/>
        <v>Colgate-Palmolive Co</v>
      </c>
      <c r="T102" s="10" t="str">
        <f t="shared" si="58"/>
        <v>USA</v>
      </c>
      <c r="U102" s="11" t="e">
        <f t="shared" si="59"/>
        <v>#REF!</v>
      </c>
      <c r="V102" s="14" t="e">
        <f t="shared" si="60"/>
        <v>#REF!</v>
      </c>
      <c r="W102" s="14" t="e">
        <f t="shared" si="61"/>
        <v>#REF!</v>
      </c>
      <c r="X102" s="14" t="e">
        <f t="shared" si="62"/>
        <v>#REF!</v>
      </c>
      <c r="Y102" s="6"/>
      <c r="Z102" s="6" t="e">
        <f t="shared" si="69"/>
        <v>#REF!</v>
      </c>
      <c r="AA102" s="6" t="e">
        <f t="shared" si="70"/>
        <v>#REF!</v>
      </c>
      <c r="AB102" s="6" t="e">
        <f t="shared" si="71"/>
        <v>#REF!</v>
      </c>
      <c r="AC102" s="6" t="e">
        <f t="shared" si="72"/>
        <v>#REF!</v>
      </c>
    </row>
    <row r="103" spans="1:29">
      <c r="A103" s="10" t="str">
        <f t="shared" si="74"/>
        <v/>
      </c>
      <c r="B103" s="10"/>
      <c r="C103" s="10" t="s">
        <v>189</v>
      </c>
      <c r="D103" s="10" t="s">
        <v>190</v>
      </c>
      <c r="E103" s="10" t="s">
        <v>5</v>
      </c>
      <c r="F103" s="26">
        <v>265502</v>
      </c>
      <c r="G103" s="27">
        <v>0.01</v>
      </c>
      <c r="H103" s="27">
        <v>0.01</v>
      </c>
      <c r="I103" s="27">
        <v>78.565912139999995</v>
      </c>
      <c r="J103" s="11" t="e">
        <f>SUMIF(#REF!,C:C,#REF!)</f>
        <v>#REF!</v>
      </c>
      <c r="K103" s="14" t="e">
        <f>SUMIF(#REF!,C:C,#REF!)</f>
        <v>#REF!</v>
      </c>
      <c r="L103" s="14" t="e">
        <f>SUMIF(#REF!,C:C,#REF!)</f>
        <v>#REF!</v>
      </c>
      <c r="M103" s="13" t="e">
        <f>SUMIF(#REF!,C:C,#REF!)</f>
        <v>#REF!</v>
      </c>
      <c r="N103" s="13"/>
      <c r="O103" s="13"/>
      <c r="P103" s="13"/>
      <c r="Q103" s="13"/>
      <c r="R103" s="10" t="str">
        <f t="shared" ref="R103:R182" si="75">C103</f>
        <v>US20030N1019</v>
      </c>
      <c r="S103" s="10" t="str">
        <f t="shared" ref="S103:S182" si="76">D103</f>
        <v>Comcast Corp</v>
      </c>
      <c r="T103" s="10" t="str">
        <f t="shared" ref="T103:T182" si="77">E103</f>
        <v>USA</v>
      </c>
      <c r="U103" s="11" t="e">
        <f t="shared" ref="U103:U182" si="78">F103+J103+N103</f>
        <v>#REF!</v>
      </c>
      <c r="V103" s="14" t="e">
        <f t="shared" ref="V103:V182" si="79">G103+K103+O103</f>
        <v>#REF!</v>
      </c>
      <c r="W103" s="14" t="e">
        <f t="shared" ref="W103:W182" si="80">H103+L103+P103</f>
        <v>#REF!</v>
      </c>
      <c r="X103" s="14" t="e">
        <f t="shared" ref="X103:X182" si="81">I103+M103+Q103</f>
        <v>#REF!</v>
      </c>
      <c r="Y103" s="6"/>
      <c r="Z103" s="6" t="e">
        <f t="shared" ref="Z103:Z166" si="82">U103-N103-J103-F103</f>
        <v>#REF!</v>
      </c>
      <c r="AA103" s="6" t="e">
        <f t="shared" ref="AA103:AA166" si="83">V103-O103-K103-G103</f>
        <v>#REF!</v>
      </c>
      <c r="AB103" s="6" t="e">
        <f t="shared" ref="AB103:AB166" si="84">W103-P103-L103-H103</f>
        <v>#REF!</v>
      </c>
      <c r="AC103" s="6" t="e">
        <f t="shared" ref="AC103:AC166" si="85">X103-Q103-M103-I103</f>
        <v>#REF!</v>
      </c>
    </row>
    <row r="104" spans="1:29">
      <c r="A104" s="10" t="str">
        <f t="shared" si="74"/>
        <v/>
      </c>
      <c r="B104" s="10"/>
      <c r="C104" s="10" t="s">
        <v>1003</v>
      </c>
      <c r="D104" s="10" t="s">
        <v>798</v>
      </c>
      <c r="E104" s="10" t="s">
        <v>18</v>
      </c>
      <c r="F104" s="26">
        <v>168336</v>
      </c>
      <c r="G104" s="27">
        <v>0.01</v>
      </c>
      <c r="H104" s="27">
        <v>0.01</v>
      </c>
      <c r="I104" s="27">
        <v>86.660310730000006</v>
      </c>
      <c r="J104" s="11" t="e">
        <f>SUMIF(#REF!,C:C,#REF!)</f>
        <v>#REF!</v>
      </c>
      <c r="K104" s="14" t="e">
        <f>SUMIF(#REF!,C:C,#REF!)</f>
        <v>#REF!</v>
      </c>
      <c r="L104" s="14" t="e">
        <f>SUMIF(#REF!,C:C,#REF!)</f>
        <v>#REF!</v>
      </c>
      <c r="M104" s="13" t="e">
        <f>SUMIF(#REF!,C:C,#REF!)</f>
        <v>#REF!</v>
      </c>
      <c r="N104" s="13"/>
      <c r="O104" s="13"/>
      <c r="P104" s="13"/>
      <c r="Q104" s="13"/>
      <c r="R104" s="10" t="str">
        <f t="shared" si="75"/>
        <v>AU000000CBA7</v>
      </c>
      <c r="S104" s="10" t="str">
        <f t="shared" si="76"/>
        <v>Commonwealth Bank of Australia</v>
      </c>
      <c r="T104" s="10" t="str">
        <f t="shared" si="77"/>
        <v>Australien</v>
      </c>
      <c r="U104" s="11" t="e">
        <f t="shared" si="78"/>
        <v>#REF!</v>
      </c>
      <c r="V104" s="14" t="e">
        <f t="shared" si="79"/>
        <v>#REF!</v>
      </c>
      <c r="W104" s="14" t="e">
        <f t="shared" si="80"/>
        <v>#REF!</v>
      </c>
      <c r="X104" s="14" t="e">
        <f t="shared" si="81"/>
        <v>#REF!</v>
      </c>
      <c r="Y104" s="6"/>
      <c r="Z104" s="6" t="e">
        <f t="shared" si="82"/>
        <v>#REF!</v>
      </c>
      <c r="AA104" s="6" t="e">
        <f t="shared" si="83"/>
        <v>#REF!</v>
      </c>
      <c r="AB104" s="6" t="e">
        <f t="shared" si="84"/>
        <v>#REF!</v>
      </c>
      <c r="AC104" s="6" t="e">
        <f t="shared" si="85"/>
        <v>#REF!</v>
      </c>
    </row>
    <row r="105" spans="1:29">
      <c r="A105" s="10" t="str">
        <f t="shared" si="74"/>
        <v/>
      </c>
      <c r="B105" s="10"/>
      <c r="C105" s="10" t="s">
        <v>624</v>
      </c>
      <c r="D105" s="10" t="s">
        <v>679</v>
      </c>
      <c r="E105" s="10" t="s">
        <v>21</v>
      </c>
      <c r="F105" s="26">
        <v>397506</v>
      </c>
      <c r="G105" s="27">
        <v>0.02</v>
      </c>
      <c r="H105" s="27">
        <v>0.02</v>
      </c>
      <c r="I105" s="27">
        <v>73.383972420000006</v>
      </c>
      <c r="J105" s="11" t="e">
        <f>SUMIF(#REF!,C:C,#REF!)</f>
        <v>#REF!</v>
      </c>
      <c r="K105" s="14" t="e">
        <f>SUMIF(#REF!,C:C,#REF!)</f>
        <v>#REF!</v>
      </c>
      <c r="L105" s="14" t="e">
        <f>SUMIF(#REF!,C:C,#REF!)</f>
        <v>#REF!</v>
      </c>
      <c r="M105" s="13" t="e">
        <f>SUMIF(#REF!,C:C,#REF!)</f>
        <v>#REF!</v>
      </c>
      <c r="N105" s="13"/>
      <c r="O105" s="13"/>
      <c r="P105" s="13"/>
      <c r="Q105" s="13"/>
      <c r="R105" s="10" t="str">
        <f t="shared" si="75"/>
        <v>GB00BD6K4575</v>
      </c>
      <c r="S105" s="10" t="str">
        <f t="shared" si="76"/>
        <v>Compass Group PLC</v>
      </c>
      <c r="T105" s="10" t="str">
        <f t="shared" si="77"/>
        <v>Storbritannien</v>
      </c>
      <c r="U105" s="11" t="e">
        <f t="shared" si="78"/>
        <v>#REF!</v>
      </c>
      <c r="V105" s="14" t="e">
        <f t="shared" si="79"/>
        <v>#REF!</v>
      </c>
      <c r="W105" s="14" t="e">
        <f t="shared" si="80"/>
        <v>#REF!</v>
      </c>
      <c r="X105" s="14" t="e">
        <f t="shared" si="81"/>
        <v>#REF!</v>
      </c>
      <c r="Y105" s="6"/>
      <c r="Z105" s="6" t="e">
        <f t="shared" si="82"/>
        <v>#REF!</v>
      </c>
      <c r="AA105" s="6" t="e">
        <f t="shared" si="83"/>
        <v>#REF!</v>
      </c>
      <c r="AB105" s="6" t="e">
        <f t="shared" si="84"/>
        <v>#REF!</v>
      </c>
      <c r="AC105" s="6" t="e">
        <f t="shared" si="85"/>
        <v>#REF!</v>
      </c>
    </row>
    <row r="106" spans="1:29">
      <c r="A106" s="10" t="str">
        <f t="shared" si="74"/>
        <v/>
      </c>
      <c r="B106" s="10"/>
      <c r="C106" s="10" t="s">
        <v>1004</v>
      </c>
      <c r="D106" s="10" t="s">
        <v>799</v>
      </c>
      <c r="E106" s="10" t="s">
        <v>17</v>
      </c>
      <c r="F106" s="26">
        <v>359100</v>
      </c>
      <c r="G106" s="27">
        <v>0.25</v>
      </c>
      <c r="H106" s="27">
        <v>0.25</v>
      </c>
      <c r="I106" s="27">
        <v>53.457913470000001</v>
      </c>
      <c r="J106" s="11" t="e">
        <f>SUMIF(#REF!,C:C,#REF!)</f>
        <v>#REF!</v>
      </c>
      <c r="K106" s="14" t="e">
        <f>SUMIF(#REF!,C:C,#REF!)</f>
        <v>#REF!</v>
      </c>
      <c r="L106" s="14" t="e">
        <f>SUMIF(#REF!,C:C,#REF!)</f>
        <v>#REF!</v>
      </c>
      <c r="M106" s="13" t="e">
        <f>SUMIF(#REF!,C:C,#REF!)</f>
        <v>#REF!</v>
      </c>
      <c r="N106" s="13"/>
      <c r="O106" s="13"/>
      <c r="P106" s="13"/>
      <c r="Q106" s="13"/>
      <c r="R106" s="10" t="str">
        <f t="shared" si="75"/>
        <v>JP3305530002</v>
      </c>
      <c r="S106" s="10" t="str">
        <f t="shared" si="76"/>
        <v>COMSYS Holdings Corp</v>
      </c>
      <c r="T106" s="10" t="str">
        <f t="shared" si="77"/>
        <v>Japan</v>
      </c>
      <c r="U106" s="11" t="e">
        <f t="shared" si="78"/>
        <v>#REF!</v>
      </c>
      <c r="V106" s="14" t="e">
        <f t="shared" si="79"/>
        <v>#REF!</v>
      </c>
      <c r="W106" s="14" t="e">
        <f t="shared" si="80"/>
        <v>#REF!</v>
      </c>
      <c r="X106" s="14" t="e">
        <f t="shared" si="81"/>
        <v>#REF!</v>
      </c>
      <c r="Y106" s="6"/>
      <c r="Z106" s="6" t="e">
        <f t="shared" si="82"/>
        <v>#REF!</v>
      </c>
      <c r="AA106" s="6" t="e">
        <f t="shared" si="83"/>
        <v>#REF!</v>
      </c>
      <c r="AB106" s="6" t="e">
        <f t="shared" si="84"/>
        <v>#REF!</v>
      </c>
      <c r="AC106" s="6" t="e">
        <f t="shared" si="85"/>
        <v>#REF!</v>
      </c>
    </row>
    <row r="107" spans="1:29">
      <c r="A107" s="10" t="str">
        <f t="shared" si="74"/>
        <v/>
      </c>
      <c r="B107" s="10"/>
      <c r="C107" s="10" t="s">
        <v>512</v>
      </c>
      <c r="D107" s="10" t="s">
        <v>565</v>
      </c>
      <c r="E107" s="10" t="s">
        <v>5</v>
      </c>
      <c r="F107" s="26">
        <v>130060</v>
      </c>
      <c r="G107" s="27">
        <v>0.04</v>
      </c>
      <c r="H107" s="27">
        <v>0.04</v>
      </c>
      <c r="I107" s="27">
        <v>79.843341969999997</v>
      </c>
      <c r="J107" s="11" t="e">
        <f>SUMIF(#REF!,C:C,#REF!)</f>
        <v>#REF!</v>
      </c>
      <c r="K107" s="14" t="e">
        <f>SUMIF(#REF!,C:C,#REF!)</f>
        <v>#REF!</v>
      </c>
      <c r="L107" s="14" t="e">
        <f>SUMIF(#REF!,C:C,#REF!)</f>
        <v>#REF!</v>
      </c>
      <c r="M107" s="13" t="e">
        <f>SUMIF(#REF!,C:C,#REF!)</f>
        <v>#REF!</v>
      </c>
      <c r="N107" s="13"/>
      <c r="O107" s="13"/>
      <c r="P107" s="13"/>
      <c r="Q107" s="13"/>
      <c r="R107" s="10" t="str">
        <f t="shared" si="75"/>
        <v>US2091151041</v>
      </c>
      <c r="S107" s="10" t="str">
        <f t="shared" si="76"/>
        <v>Consolidated Edison Inc</v>
      </c>
      <c r="T107" s="10" t="str">
        <f t="shared" si="77"/>
        <v>USA</v>
      </c>
      <c r="U107" s="11" t="e">
        <f t="shared" si="78"/>
        <v>#REF!</v>
      </c>
      <c r="V107" s="14" t="e">
        <f t="shared" si="79"/>
        <v>#REF!</v>
      </c>
      <c r="W107" s="14" t="e">
        <f t="shared" si="80"/>
        <v>#REF!</v>
      </c>
      <c r="X107" s="14" t="e">
        <f t="shared" si="81"/>
        <v>#REF!</v>
      </c>
      <c r="Y107" s="6"/>
      <c r="Z107" s="6" t="e">
        <f t="shared" si="82"/>
        <v>#REF!</v>
      </c>
      <c r="AA107" s="6" t="e">
        <f t="shared" si="83"/>
        <v>#REF!</v>
      </c>
      <c r="AB107" s="6" t="e">
        <f t="shared" si="84"/>
        <v>#REF!</v>
      </c>
      <c r="AC107" s="6" t="e">
        <f t="shared" si="85"/>
        <v>#REF!</v>
      </c>
    </row>
    <row r="108" spans="1:29">
      <c r="A108" s="10" t="str">
        <f t="shared" si="74"/>
        <v/>
      </c>
      <c r="B108" s="10"/>
      <c r="C108" s="10" t="s">
        <v>294</v>
      </c>
      <c r="D108" s="10" t="s">
        <v>326</v>
      </c>
      <c r="E108" s="10" t="s">
        <v>19</v>
      </c>
      <c r="F108" s="26">
        <v>4683</v>
      </c>
      <c r="G108" s="27">
        <v>0.02</v>
      </c>
      <c r="H108" s="27">
        <v>0.02</v>
      </c>
      <c r="I108" s="27">
        <v>78.736540550000001</v>
      </c>
      <c r="J108" s="11" t="e">
        <f>SUMIF(#REF!,C:C,#REF!)</f>
        <v>#REF!</v>
      </c>
      <c r="K108" s="14" t="e">
        <f>SUMIF(#REF!,C:C,#REF!)</f>
        <v>#REF!</v>
      </c>
      <c r="L108" s="14" t="e">
        <f>SUMIF(#REF!,C:C,#REF!)</f>
        <v>#REF!</v>
      </c>
      <c r="M108" s="13" t="e">
        <f>SUMIF(#REF!,C:C,#REF!)</f>
        <v>#REF!</v>
      </c>
      <c r="N108" s="13"/>
      <c r="O108" s="13"/>
      <c r="P108" s="13"/>
      <c r="Q108" s="13"/>
      <c r="R108" s="10" t="str">
        <f t="shared" si="75"/>
        <v>CA21037X1006</v>
      </c>
      <c r="S108" s="10" t="str">
        <f t="shared" si="76"/>
        <v>Constellation Software Inc/Canada</v>
      </c>
      <c r="T108" s="10" t="str">
        <f t="shared" si="77"/>
        <v>Canada</v>
      </c>
      <c r="U108" s="11" t="e">
        <f t="shared" si="78"/>
        <v>#REF!</v>
      </c>
      <c r="V108" s="14" t="e">
        <f t="shared" si="79"/>
        <v>#REF!</v>
      </c>
      <c r="W108" s="14" t="e">
        <f t="shared" si="80"/>
        <v>#REF!</v>
      </c>
      <c r="X108" s="14" t="e">
        <f t="shared" si="81"/>
        <v>#REF!</v>
      </c>
      <c r="Y108" s="6"/>
      <c r="Z108" s="6" t="e">
        <f t="shared" si="82"/>
        <v>#REF!</v>
      </c>
      <c r="AA108" s="6" t="e">
        <f t="shared" si="83"/>
        <v>#REF!</v>
      </c>
      <c r="AB108" s="6" t="e">
        <f t="shared" si="84"/>
        <v>#REF!</v>
      </c>
      <c r="AC108" s="6" t="e">
        <f t="shared" si="85"/>
        <v>#REF!</v>
      </c>
    </row>
    <row r="109" spans="1:29">
      <c r="A109" s="10" t="str">
        <f t="shared" si="74"/>
        <v/>
      </c>
      <c r="B109" s="10"/>
      <c r="C109" s="10" t="s">
        <v>1005</v>
      </c>
      <c r="D109" s="10" t="s">
        <v>800</v>
      </c>
      <c r="E109" s="10" t="s">
        <v>81</v>
      </c>
      <c r="F109" s="26">
        <v>2242809</v>
      </c>
      <c r="G109" s="27">
        <v>0.05</v>
      </c>
      <c r="H109" s="27">
        <v>0.05</v>
      </c>
      <c r="I109" s="27">
        <v>0.16087507000000001</v>
      </c>
      <c r="J109" s="11" t="e">
        <f>SUMIF(#REF!,C:C,#REF!)</f>
        <v>#REF!</v>
      </c>
      <c r="K109" s="14" t="e">
        <f>SUMIF(#REF!,C:C,#REF!)</f>
        <v>#REF!</v>
      </c>
      <c r="L109" s="14" t="e">
        <f>SUMIF(#REF!,C:C,#REF!)</f>
        <v>#REF!</v>
      </c>
      <c r="M109" s="13" t="e">
        <f>SUMIF(#REF!,C:C,#REF!)</f>
        <v>#REF!</v>
      </c>
      <c r="N109" s="13"/>
      <c r="O109" s="13"/>
      <c r="P109" s="13"/>
      <c r="Q109" s="13"/>
      <c r="R109" s="10" t="str">
        <f t="shared" si="75"/>
        <v>MX01CT0D0002</v>
      </c>
      <c r="S109" s="10" t="str">
        <f t="shared" si="76"/>
        <v>Controladora AXTEL SAB DE CV</v>
      </c>
      <c r="T109" s="10" t="str">
        <f t="shared" si="77"/>
        <v>Mexico</v>
      </c>
      <c r="U109" s="11" t="e">
        <f t="shared" si="78"/>
        <v>#REF!</v>
      </c>
      <c r="V109" s="14" t="e">
        <f t="shared" si="79"/>
        <v>#REF!</v>
      </c>
      <c r="W109" s="14" t="e">
        <f t="shared" si="80"/>
        <v>#REF!</v>
      </c>
      <c r="X109" s="14" t="e">
        <f t="shared" si="81"/>
        <v>#REF!</v>
      </c>
      <c r="Y109" s="6"/>
      <c r="Z109" s="6" t="e">
        <f t="shared" si="82"/>
        <v>#REF!</v>
      </c>
      <c r="AA109" s="6" t="e">
        <f t="shared" si="83"/>
        <v>#REF!</v>
      </c>
      <c r="AB109" s="6" t="e">
        <f t="shared" si="84"/>
        <v>#REF!</v>
      </c>
      <c r="AC109" s="6" t="e">
        <f t="shared" si="85"/>
        <v>#REF!</v>
      </c>
    </row>
    <row r="110" spans="1:29">
      <c r="A110" s="10" t="str">
        <f t="shared" si="74"/>
        <v/>
      </c>
      <c r="B110" s="10"/>
      <c r="C110" s="8" t="s">
        <v>1006</v>
      </c>
      <c r="D110" s="10" t="s">
        <v>801</v>
      </c>
      <c r="E110" s="10" t="s">
        <v>5</v>
      </c>
      <c r="F110" s="26">
        <v>238941</v>
      </c>
      <c r="G110" s="27">
        <v>0.02</v>
      </c>
      <c r="H110" s="27">
        <v>0.02</v>
      </c>
      <c r="I110" s="27">
        <v>79.010265160000003</v>
      </c>
      <c r="J110" s="11" t="e">
        <f>SUMIF(#REF!,C:C,#REF!)</f>
        <v>#REF!</v>
      </c>
      <c r="K110" s="14" t="e">
        <f>SUMIF(#REF!,C:C,#REF!)</f>
        <v>#REF!</v>
      </c>
      <c r="L110" s="14" t="e">
        <f>SUMIF(#REF!,C:C,#REF!)</f>
        <v>#REF!</v>
      </c>
      <c r="M110" s="13" t="e">
        <f>SUMIF(#REF!,C:C,#REF!)</f>
        <v>#REF!</v>
      </c>
      <c r="N110" s="13"/>
      <c r="O110" s="13"/>
      <c r="P110" s="13"/>
      <c r="Q110" s="13"/>
      <c r="R110" s="10" t="str">
        <f t="shared" si="75"/>
        <v>US2172041061</v>
      </c>
      <c r="S110" s="10" t="str">
        <f t="shared" si="76"/>
        <v>Copart Inc</v>
      </c>
      <c r="T110" s="10" t="str">
        <f t="shared" si="77"/>
        <v>USA</v>
      </c>
      <c r="U110" s="11" t="e">
        <f t="shared" si="78"/>
        <v>#REF!</v>
      </c>
      <c r="V110" s="14" t="e">
        <f t="shared" si="79"/>
        <v>#REF!</v>
      </c>
      <c r="W110" s="14" t="e">
        <f t="shared" si="80"/>
        <v>#REF!</v>
      </c>
      <c r="X110" s="14" t="e">
        <f t="shared" si="81"/>
        <v>#REF!</v>
      </c>
      <c r="Y110" s="6"/>
      <c r="Z110" s="6" t="e">
        <f t="shared" si="82"/>
        <v>#REF!</v>
      </c>
      <c r="AA110" s="6" t="e">
        <f t="shared" si="83"/>
        <v>#REF!</v>
      </c>
      <c r="AB110" s="6" t="e">
        <f t="shared" si="84"/>
        <v>#REF!</v>
      </c>
      <c r="AC110" s="6" t="e">
        <f t="shared" si="85"/>
        <v>#REF!</v>
      </c>
    </row>
    <row r="111" spans="1:29">
      <c r="A111" s="10" t="str">
        <f t="shared" si="74"/>
        <v/>
      </c>
      <c r="B111" s="10"/>
      <c r="C111" s="10" t="s">
        <v>1007</v>
      </c>
      <c r="D111" s="10" t="s">
        <v>802</v>
      </c>
      <c r="E111" s="10" t="s">
        <v>5</v>
      </c>
      <c r="F111" s="26">
        <v>48697</v>
      </c>
      <c r="G111" s="27">
        <v>0.03</v>
      </c>
      <c r="H111" s="27">
        <v>0.03</v>
      </c>
      <c r="I111" s="27">
        <v>78.728395829999997</v>
      </c>
      <c r="J111" s="11" t="e">
        <f>SUMIF(#REF!,C:C,#REF!)</f>
        <v>#REF!</v>
      </c>
      <c r="K111" s="14" t="e">
        <f>SUMIF(#REF!,C:C,#REF!)</f>
        <v>#REF!</v>
      </c>
      <c r="L111" s="14" t="e">
        <f>SUMIF(#REF!,C:C,#REF!)</f>
        <v>#REF!</v>
      </c>
      <c r="M111" s="13" t="e">
        <f>SUMIF(#REF!,C:C,#REF!)</f>
        <v>#REF!</v>
      </c>
      <c r="N111" s="13"/>
      <c r="O111" s="13"/>
      <c r="P111" s="13"/>
      <c r="Q111" s="13"/>
      <c r="R111" s="10" t="str">
        <f t="shared" si="75"/>
        <v>US2310211063</v>
      </c>
      <c r="S111" s="10" t="str">
        <f t="shared" si="76"/>
        <v>Cummins Inc</v>
      </c>
      <c r="T111" s="10" t="str">
        <f t="shared" si="77"/>
        <v>USA</v>
      </c>
      <c r="U111" s="11" t="e">
        <f t="shared" si="78"/>
        <v>#REF!</v>
      </c>
      <c r="V111" s="14" t="e">
        <f t="shared" si="79"/>
        <v>#REF!</v>
      </c>
      <c r="W111" s="14" t="e">
        <f t="shared" si="80"/>
        <v>#REF!</v>
      </c>
      <c r="X111" s="14" t="e">
        <f t="shared" si="81"/>
        <v>#REF!</v>
      </c>
      <c r="Y111" s="6"/>
      <c r="Z111" s="6" t="e">
        <f t="shared" si="82"/>
        <v>#REF!</v>
      </c>
      <c r="AA111" s="6" t="e">
        <f t="shared" si="83"/>
        <v>#REF!</v>
      </c>
      <c r="AB111" s="6" t="e">
        <f t="shared" si="84"/>
        <v>#REF!</v>
      </c>
      <c r="AC111" s="6" t="e">
        <f t="shared" si="85"/>
        <v>#REF!</v>
      </c>
    </row>
    <row r="112" spans="1:29">
      <c r="A112" s="10" t="str">
        <f t="shared" si="74"/>
        <v/>
      </c>
      <c r="B112" s="10"/>
      <c r="C112" s="10" t="s">
        <v>513</v>
      </c>
      <c r="D112" s="10" t="s">
        <v>566</v>
      </c>
      <c r="E112" s="10" t="s">
        <v>5</v>
      </c>
      <c r="F112" s="26">
        <v>52688</v>
      </c>
      <c r="G112" s="27">
        <v>0.13999999999999999</v>
      </c>
      <c r="H112" s="27">
        <v>0.13999999999999999</v>
      </c>
      <c r="I112" s="27">
        <v>79.214405869999993</v>
      </c>
      <c r="J112" s="11" t="e">
        <f>SUMIF(#REF!,C:C,#REF!)</f>
        <v>#REF!</v>
      </c>
      <c r="K112" s="14" t="e">
        <f>SUMIF(#REF!,C:C,#REF!)</f>
        <v>#REF!</v>
      </c>
      <c r="L112" s="14" t="e">
        <f>SUMIF(#REF!,C:C,#REF!)</f>
        <v>#REF!</v>
      </c>
      <c r="M112" s="13" t="e">
        <f>SUMIF(#REF!,C:C,#REF!)</f>
        <v>#REF!</v>
      </c>
      <c r="N112" s="13"/>
      <c r="O112" s="13"/>
      <c r="P112" s="13"/>
      <c r="Q112" s="13"/>
      <c r="R112" s="10" t="str">
        <f t="shared" si="75"/>
        <v>US2315611010</v>
      </c>
      <c r="S112" s="10" t="str">
        <f t="shared" si="76"/>
        <v>Curtiss-Wright Corp</v>
      </c>
      <c r="T112" s="10" t="str">
        <f t="shared" si="77"/>
        <v>USA</v>
      </c>
      <c r="U112" s="11" t="e">
        <f t="shared" si="78"/>
        <v>#REF!</v>
      </c>
      <c r="V112" s="14" t="e">
        <f t="shared" si="79"/>
        <v>#REF!</v>
      </c>
      <c r="W112" s="14" t="e">
        <f t="shared" si="80"/>
        <v>#REF!</v>
      </c>
      <c r="X112" s="14" t="e">
        <f t="shared" si="81"/>
        <v>#REF!</v>
      </c>
      <c r="Y112" s="6"/>
      <c r="Z112" s="6" t="e">
        <f t="shared" si="82"/>
        <v>#REF!</v>
      </c>
      <c r="AA112" s="6" t="e">
        <f t="shared" si="83"/>
        <v>#REF!</v>
      </c>
      <c r="AB112" s="6" t="e">
        <f t="shared" si="84"/>
        <v>#REF!</v>
      </c>
      <c r="AC112" s="6" t="e">
        <f t="shared" si="85"/>
        <v>#REF!</v>
      </c>
    </row>
    <row r="113" spans="1:29">
      <c r="A113" s="10" t="str">
        <f t="shared" si="74"/>
        <v/>
      </c>
      <c r="B113" s="10"/>
      <c r="C113" s="10" t="s">
        <v>1008</v>
      </c>
      <c r="D113" s="10" t="s">
        <v>803</v>
      </c>
      <c r="E113" s="10" t="s">
        <v>17</v>
      </c>
      <c r="F113" s="26">
        <v>283100</v>
      </c>
      <c r="G113" s="27">
        <v>0.09</v>
      </c>
      <c r="H113" s="27">
        <v>0.09</v>
      </c>
      <c r="I113" s="27">
        <v>56.548939349999998</v>
      </c>
      <c r="J113" s="11" t="e">
        <f>SUMIF(#REF!,C:C,#REF!)</f>
        <v>#REF!</v>
      </c>
      <c r="K113" s="14" t="e">
        <f>SUMIF(#REF!,C:C,#REF!)</f>
        <v>#REF!</v>
      </c>
      <c r="L113" s="14" t="e">
        <f>SUMIF(#REF!,C:C,#REF!)</f>
        <v>#REF!</v>
      </c>
      <c r="M113" s="13" t="e">
        <f>SUMIF(#REF!,C:C,#REF!)</f>
        <v>#REF!</v>
      </c>
      <c r="N113" s="13"/>
      <c r="O113" s="13"/>
      <c r="P113" s="13"/>
      <c r="Q113" s="13"/>
      <c r="R113" s="10" t="str">
        <f t="shared" si="75"/>
        <v>JP3493800001</v>
      </c>
      <c r="S113" s="10" t="str">
        <f t="shared" si="76"/>
        <v>Dai Nippon Printing Co Ltd</v>
      </c>
      <c r="T113" s="10" t="str">
        <f t="shared" si="77"/>
        <v>Japan</v>
      </c>
      <c r="U113" s="11" t="e">
        <f t="shared" si="78"/>
        <v>#REF!</v>
      </c>
      <c r="V113" s="14" t="e">
        <f t="shared" si="79"/>
        <v>#REF!</v>
      </c>
      <c r="W113" s="14" t="e">
        <f t="shared" si="80"/>
        <v>#REF!</v>
      </c>
      <c r="X113" s="14" t="e">
        <f t="shared" si="81"/>
        <v>#REF!</v>
      </c>
      <c r="Y113" s="6"/>
      <c r="Z113" s="6" t="e">
        <f t="shared" si="82"/>
        <v>#REF!</v>
      </c>
      <c r="AA113" s="6" t="e">
        <f t="shared" si="83"/>
        <v>#REF!</v>
      </c>
      <c r="AB113" s="6" t="e">
        <f t="shared" si="84"/>
        <v>#REF!</v>
      </c>
      <c r="AC113" s="6" t="e">
        <f t="shared" si="85"/>
        <v>#REF!</v>
      </c>
    </row>
    <row r="114" spans="1:29">
      <c r="A114" s="10" t="str">
        <f t="shared" si="74"/>
        <v/>
      </c>
      <c r="B114" s="10"/>
      <c r="C114" s="10" t="s">
        <v>377</v>
      </c>
      <c r="D114" s="10" t="s">
        <v>422</v>
      </c>
      <c r="E114" s="10" t="s">
        <v>17</v>
      </c>
      <c r="F114" s="26">
        <v>278300</v>
      </c>
      <c r="G114" s="27">
        <v>0.04</v>
      </c>
      <c r="H114" s="27">
        <v>0.04</v>
      </c>
      <c r="I114" s="27">
        <v>56.908961419999997</v>
      </c>
      <c r="J114" s="11" t="e">
        <f>SUMIF(#REF!,C:C,#REF!)</f>
        <v>#REF!</v>
      </c>
      <c r="K114" s="14" t="e">
        <f>SUMIF(#REF!,C:C,#REF!)</f>
        <v>#REF!</v>
      </c>
      <c r="L114" s="14" t="e">
        <f>SUMIF(#REF!,C:C,#REF!)</f>
        <v>#REF!</v>
      </c>
      <c r="M114" s="13" t="e">
        <f>SUMIF(#REF!,C:C,#REF!)</f>
        <v>#REF!</v>
      </c>
      <c r="N114" s="13"/>
      <c r="O114" s="13"/>
      <c r="P114" s="13"/>
      <c r="Q114" s="13"/>
      <c r="R114" s="10" t="str">
        <f t="shared" si="75"/>
        <v>JP3505000004</v>
      </c>
      <c r="S114" s="10" t="str">
        <f t="shared" si="76"/>
        <v>Daiwa House Industry Co Ltd</v>
      </c>
      <c r="T114" s="10" t="str">
        <f t="shared" si="77"/>
        <v>Japan</v>
      </c>
      <c r="U114" s="11" t="e">
        <f t="shared" si="78"/>
        <v>#REF!</v>
      </c>
      <c r="V114" s="14" t="e">
        <f t="shared" si="79"/>
        <v>#REF!</v>
      </c>
      <c r="W114" s="14" t="e">
        <f t="shared" si="80"/>
        <v>#REF!</v>
      </c>
      <c r="X114" s="14" t="e">
        <f t="shared" si="81"/>
        <v>#REF!</v>
      </c>
      <c r="Y114" s="6"/>
      <c r="Z114" s="6" t="e">
        <f t="shared" si="82"/>
        <v>#REF!</v>
      </c>
      <c r="AA114" s="6" t="e">
        <f t="shared" si="83"/>
        <v>#REF!</v>
      </c>
      <c r="AB114" s="6" t="e">
        <f t="shared" si="84"/>
        <v>#REF!</v>
      </c>
      <c r="AC114" s="6" t="e">
        <f t="shared" si="85"/>
        <v>#REF!</v>
      </c>
    </row>
    <row r="115" spans="1:29">
      <c r="A115" s="10"/>
      <c r="B115" s="10"/>
      <c r="C115" s="10" t="s">
        <v>514</v>
      </c>
      <c r="D115" s="10" t="s">
        <v>567</v>
      </c>
      <c r="E115" s="10" t="s">
        <v>341</v>
      </c>
      <c r="F115" s="26">
        <v>1955322</v>
      </c>
      <c r="G115" s="27">
        <v>0.01</v>
      </c>
      <c r="H115" s="27">
        <v>0.01</v>
      </c>
      <c r="I115" s="27">
        <v>13.414336309999999</v>
      </c>
      <c r="J115" s="11" t="e">
        <f>SUMIF(#REF!,C:C,#REF!)</f>
        <v>#REF!</v>
      </c>
      <c r="K115" s="14" t="e">
        <f>SUMIF(#REF!,C:C,#REF!)</f>
        <v>#REF!</v>
      </c>
      <c r="L115" s="14" t="e">
        <f>SUMIF(#REF!,C:C,#REF!)</f>
        <v>#REF!</v>
      </c>
      <c r="M115" s="13" t="e">
        <f>SUMIF(#REF!,C:C,#REF!)</f>
        <v>#REF!</v>
      </c>
      <c r="N115" s="13"/>
      <c r="O115" s="13"/>
      <c r="P115" s="13"/>
      <c r="Q115" s="13"/>
      <c r="R115" s="10" t="str">
        <f t="shared" si="75"/>
        <v>CNE000001NG4</v>
      </c>
      <c r="S115" s="10" t="str">
        <f t="shared" si="76"/>
        <v>Daqin Railway Co Ltd</v>
      </c>
      <c r="T115" s="10" t="str">
        <f t="shared" si="77"/>
        <v>Kina</v>
      </c>
      <c r="U115" s="11" t="e">
        <f t="shared" si="78"/>
        <v>#REF!</v>
      </c>
      <c r="V115" s="14" t="e">
        <f t="shared" si="79"/>
        <v>#REF!</v>
      </c>
      <c r="W115" s="14" t="e">
        <f t="shared" si="80"/>
        <v>#REF!</v>
      </c>
      <c r="X115" s="14" t="e">
        <f t="shared" si="81"/>
        <v>#REF!</v>
      </c>
      <c r="Y115" s="6"/>
      <c r="Z115" s="6" t="e">
        <f t="shared" si="82"/>
        <v>#REF!</v>
      </c>
      <c r="AA115" s="6" t="e">
        <f t="shared" si="83"/>
        <v>#REF!</v>
      </c>
      <c r="AB115" s="6" t="e">
        <f t="shared" si="84"/>
        <v>#REF!</v>
      </c>
      <c r="AC115" s="6" t="e">
        <f t="shared" si="85"/>
        <v>#REF!</v>
      </c>
    </row>
    <row r="116" spans="1:29">
      <c r="A116" s="10" t="str">
        <f t="shared" si="74"/>
        <v/>
      </c>
      <c r="B116" s="10"/>
      <c r="C116" s="10" t="s">
        <v>1009</v>
      </c>
      <c r="D116" s="10" t="s">
        <v>804</v>
      </c>
      <c r="E116" s="10" t="s">
        <v>5</v>
      </c>
      <c r="F116" s="26">
        <v>71412</v>
      </c>
      <c r="G116" s="27">
        <v>0.06</v>
      </c>
      <c r="H116" s="27">
        <v>0.06</v>
      </c>
      <c r="I116" s="27">
        <v>79.178181330000001</v>
      </c>
      <c r="J116" s="11" t="e">
        <f>SUMIF(#REF!,C:C,#REF!)</f>
        <v>#REF!</v>
      </c>
      <c r="K116" s="14" t="e">
        <f>SUMIF(#REF!,C:C,#REF!)</f>
        <v>#REF!</v>
      </c>
      <c r="L116" s="14" t="e">
        <f>SUMIF(#REF!,C:C,#REF!)</f>
        <v>#REF!</v>
      </c>
      <c r="M116" s="13" t="e">
        <f>SUMIF(#REF!,C:C,#REF!)</f>
        <v>#REF!</v>
      </c>
      <c r="N116" s="13"/>
      <c r="O116" s="13"/>
      <c r="P116" s="13"/>
      <c r="Q116" s="13"/>
      <c r="R116" s="10" t="str">
        <f t="shared" si="75"/>
        <v>US2371941053</v>
      </c>
      <c r="S116" s="10" t="str">
        <f t="shared" si="76"/>
        <v>Darden Restaurants Inc</v>
      </c>
      <c r="T116" s="10" t="str">
        <f t="shared" si="77"/>
        <v>USA</v>
      </c>
      <c r="U116" s="11" t="e">
        <f t="shared" si="78"/>
        <v>#REF!</v>
      </c>
      <c r="V116" s="14" t="e">
        <f t="shared" si="79"/>
        <v>#REF!</v>
      </c>
      <c r="W116" s="14" t="e">
        <f t="shared" si="80"/>
        <v>#REF!</v>
      </c>
      <c r="X116" s="14" t="e">
        <f t="shared" si="81"/>
        <v>#REF!</v>
      </c>
      <c r="Y116" s="6"/>
      <c r="Z116" s="6" t="e">
        <f t="shared" si="82"/>
        <v>#REF!</v>
      </c>
      <c r="AA116" s="6" t="e">
        <f t="shared" si="83"/>
        <v>#REF!</v>
      </c>
      <c r="AB116" s="6" t="e">
        <f t="shared" si="84"/>
        <v>#REF!</v>
      </c>
      <c r="AC116" s="6" t="e">
        <f t="shared" si="85"/>
        <v>#REF!</v>
      </c>
    </row>
    <row r="117" spans="1:29">
      <c r="A117" s="10" t="str">
        <f t="shared" si="74"/>
        <v/>
      </c>
      <c r="B117" s="10"/>
      <c r="C117" s="10" t="s">
        <v>1010</v>
      </c>
      <c r="D117" s="10" t="s">
        <v>805</v>
      </c>
      <c r="E117" s="10" t="s">
        <v>10</v>
      </c>
      <c r="F117" s="26">
        <v>1200014</v>
      </c>
      <c r="G117" s="27">
        <v>0.1</v>
      </c>
      <c r="H117" s="27">
        <v>0.1</v>
      </c>
      <c r="I117" s="27">
        <v>71.993901980000004</v>
      </c>
      <c r="J117" s="11" t="e">
        <f>SUMIF(#REF!,C:C,#REF!)</f>
        <v>#REF!</v>
      </c>
      <c r="K117" s="14" t="e">
        <f>SUMIF(#REF!,C:C,#REF!)</f>
        <v>#REF!</v>
      </c>
      <c r="L117" s="14" t="e">
        <f>SUMIF(#REF!,C:C,#REF!)</f>
        <v>#REF!</v>
      </c>
      <c r="M117" s="13" t="e">
        <f>SUMIF(#REF!,C:C,#REF!)</f>
        <v>#REF!</v>
      </c>
      <c r="N117" s="13"/>
      <c r="O117" s="13"/>
      <c r="P117" s="13"/>
      <c r="Q117" s="13"/>
      <c r="R117" s="10" t="str">
        <f t="shared" si="75"/>
        <v>DE0008232125</v>
      </c>
      <c r="S117" s="10" t="str">
        <f t="shared" si="76"/>
        <v>Deutsche Lufthansa AG</v>
      </c>
      <c r="T117" s="10" t="str">
        <f t="shared" si="77"/>
        <v>Tyskland</v>
      </c>
      <c r="U117" s="11" t="e">
        <f t="shared" si="78"/>
        <v>#REF!</v>
      </c>
      <c r="V117" s="14" t="e">
        <f t="shared" si="79"/>
        <v>#REF!</v>
      </c>
      <c r="W117" s="14" t="e">
        <f t="shared" si="80"/>
        <v>#REF!</v>
      </c>
      <c r="X117" s="14" t="e">
        <f t="shared" si="81"/>
        <v>#REF!</v>
      </c>
      <c r="Y117" s="6"/>
      <c r="Z117" s="6" t="e">
        <f t="shared" si="82"/>
        <v>#REF!</v>
      </c>
      <c r="AA117" s="6" t="e">
        <f t="shared" si="83"/>
        <v>#REF!</v>
      </c>
      <c r="AB117" s="6" t="e">
        <f t="shared" si="84"/>
        <v>#REF!</v>
      </c>
      <c r="AC117" s="6" t="e">
        <f t="shared" si="85"/>
        <v>#REF!</v>
      </c>
    </row>
    <row r="118" spans="1:29">
      <c r="A118" s="10"/>
      <c r="B118" s="10"/>
      <c r="C118" s="10" t="s">
        <v>515</v>
      </c>
      <c r="D118" s="10" t="s">
        <v>568</v>
      </c>
      <c r="E118" s="10" t="s">
        <v>10</v>
      </c>
      <c r="F118" s="26">
        <v>447477</v>
      </c>
      <c r="G118" s="27">
        <v>0.01</v>
      </c>
      <c r="H118" s="27">
        <v>0.01</v>
      </c>
      <c r="I118" s="27">
        <v>72.552337829999999</v>
      </c>
      <c r="J118" s="11" t="e">
        <f>SUMIF(#REF!,C:C,#REF!)</f>
        <v>#REF!</v>
      </c>
      <c r="K118" s="14" t="e">
        <f>SUMIF(#REF!,C:C,#REF!)</f>
        <v>#REF!</v>
      </c>
      <c r="L118" s="14" t="e">
        <f>SUMIF(#REF!,C:C,#REF!)</f>
        <v>#REF!</v>
      </c>
      <c r="M118" s="13" t="e">
        <f>SUMIF(#REF!,C:C,#REF!)</f>
        <v>#REF!</v>
      </c>
      <c r="N118" s="13"/>
      <c r="O118" s="13"/>
      <c r="P118" s="13"/>
      <c r="Q118" s="13"/>
      <c r="R118" s="10" t="str">
        <f t="shared" si="75"/>
        <v>DE0005557508</v>
      </c>
      <c r="S118" s="10" t="str">
        <f t="shared" si="76"/>
        <v>Deutsche Telekom AG</v>
      </c>
      <c r="T118" s="10" t="str">
        <f t="shared" si="77"/>
        <v>Tyskland</v>
      </c>
      <c r="U118" s="11" t="e">
        <f t="shared" si="78"/>
        <v>#REF!</v>
      </c>
      <c r="V118" s="14" t="e">
        <f t="shared" si="79"/>
        <v>#REF!</v>
      </c>
      <c r="W118" s="14" t="e">
        <f t="shared" si="80"/>
        <v>#REF!</v>
      </c>
      <c r="X118" s="14" t="e">
        <f t="shared" si="81"/>
        <v>#REF!</v>
      </c>
      <c r="Y118" s="6"/>
      <c r="Z118" s="6" t="e">
        <f t="shared" si="82"/>
        <v>#REF!</v>
      </c>
      <c r="AA118" s="6" t="e">
        <f t="shared" si="83"/>
        <v>#REF!</v>
      </c>
      <c r="AB118" s="6" t="e">
        <f t="shared" si="84"/>
        <v>#REF!</v>
      </c>
      <c r="AC118" s="6" t="e">
        <f t="shared" si="85"/>
        <v>#REF!</v>
      </c>
    </row>
    <row r="119" spans="1:29">
      <c r="A119" s="10" t="str">
        <f t="shared" si="74"/>
        <v/>
      </c>
      <c r="B119" s="10"/>
      <c r="C119" s="10" t="s">
        <v>625</v>
      </c>
      <c r="D119" s="10" t="s">
        <v>806</v>
      </c>
      <c r="E119" s="10" t="s">
        <v>20</v>
      </c>
      <c r="F119" s="26">
        <v>521856</v>
      </c>
      <c r="G119" s="27">
        <v>0.03</v>
      </c>
      <c r="H119" s="27">
        <v>0.03</v>
      </c>
      <c r="I119" s="27">
        <v>74.901570019999994</v>
      </c>
      <c r="J119" s="11" t="e">
        <f>SUMIF(#REF!,C:C,#REF!)</f>
        <v>#REF!</v>
      </c>
      <c r="K119" s="14" t="e">
        <f>SUMIF(#REF!,C:C,#REF!)</f>
        <v>#REF!</v>
      </c>
      <c r="L119" s="14" t="e">
        <f>SUMIF(#REF!,C:C,#REF!)</f>
        <v>#REF!</v>
      </c>
      <c r="M119" s="13" t="e">
        <f>SUMIF(#REF!,C:C,#REF!)</f>
        <v>#REF!</v>
      </c>
      <c r="N119" s="13"/>
      <c r="O119" s="13"/>
      <c r="P119" s="13"/>
      <c r="Q119" s="13"/>
      <c r="R119" s="10" t="str">
        <f t="shared" si="75"/>
        <v>NO0010161896</v>
      </c>
      <c r="S119" s="10" t="str">
        <f t="shared" si="76"/>
        <v>DNB Bank ASA</v>
      </c>
      <c r="T119" s="10" t="str">
        <f t="shared" si="77"/>
        <v>Norge</v>
      </c>
      <c r="U119" s="11" t="e">
        <f t="shared" si="78"/>
        <v>#REF!</v>
      </c>
      <c r="V119" s="14" t="e">
        <f t="shared" si="79"/>
        <v>#REF!</v>
      </c>
      <c r="W119" s="14" t="e">
        <f t="shared" si="80"/>
        <v>#REF!</v>
      </c>
      <c r="X119" s="14" t="e">
        <f t="shared" si="81"/>
        <v>#REF!</v>
      </c>
      <c r="Y119" s="6"/>
      <c r="Z119" s="6" t="e">
        <f t="shared" si="82"/>
        <v>#REF!</v>
      </c>
      <c r="AA119" s="6" t="e">
        <f t="shared" si="83"/>
        <v>#REF!</v>
      </c>
      <c r="AB119" s="6" t="e">
        <f t="shared" si="84"/>
        <v>#REF!</v>
      </c>
      <c r="AC119" s="6" t="e">
        <f t="shared" si="85"/>
        <v>#REF!</v>
      </c>
    </row>
    <row r="120" spans="1:29">
      <c r="A120" s="10" t="str">
        <f t="shared" si="74"/>
        <v/>
      </c>
      <c r="B120" s="10"/>
      <c r="C120" s="10" t="s">
        <v>1011</v>
      </c>
      <c r="D120" s="10" t="s">
        <v>807</v>
      </c>
      <c r="E120" s="10" t="s">
        <v>5</v>
      </c>
      <c r="F120" s="26">
        <v>135116</v>
      </c>
      <c r="G120" s="27">
        <v>0.22999999999999998</v>
      </c>
      <c r="H120" s="27">
        <v>0.22999999999999998</v>
      </c>
      <c r="I120" s="27">
        <v>78.579639470000004</v>
      </c>
      <c r="J120" s="11" t="e">
        <f>SUMIF(#REF!,C:C,#REF!)</f>
        <v>#REF!</v>
      </c>
      <c r="K120" s="14" t="e">
        <f>SUMIF(#REF!,C:C,#REF!)</f>
        <v>#REF!</v>
      </c>
      <c r="L120" s="14" t="e">
        <f>SUMIF(#REF!,C:C,#REF!)</f>
        <v>#REF!</v>
      </c>
      <c r="M120" s="13" t="e">
        <f>SUMIF(#REF!,C:C,#REF!)</f>
        <v>#REF!</v>
      </c>
      <c r="N120" s="13"/>
      <c r="O120" s="13"/>
      <c r="P120" s="13"/>
      <c r="Q120" s="13"/>
      <c r="R120" s="10" t="str">
        <f t="shared" si="75"/>
        <v>US25659T1079</v>
      </c>
      <c r="S120" s="10" t="str">
        <f t="shared" si="76"/>
        <v>Dolby Laboratories Inc</v>
      </c>
      <c r="T120" s="10" t="str">
        <f t="shared" si="77"/>
        <v>USA</v>
      </c>
      <c r="U120" s="11" t="e">
        <f t="shared" si="78"/>
        <v>#REF!</v>
      </c>
      <c r="V120" s="14" t="e">
        <f t="shared" si="79"/>
        <v>#REF!</v>
      </c>
      <c r="W120" s="14" t="e">
        <f t="shared" si="80"/>
        <v>#REF!</v>
      </c>
      <c r="X120" s="14" t="e">
        <f t="shared" si="81"/>
        <v>#REF!</v>
      </c>
      <c r="Y120" s="6"/>
      <c r="Z120" s="6" t="e">
        <f t="shared" si="82"/>
        <v>#REF!</v>
      </c>
      <c r="AA120" s="6" t="e">
        <f t="shared" si="83"/>
        <v>#REF!</v>
      </c>
      <c r="AB120" s="6" t="e">
        <f t="shared" si="84"/>
        <v>#REF!</v>
      </c>
      <c r="AC120" s="6" t="e">
        <f t="shared" si="85"/>
        <v>#REF!</v>
      </c>
    </row>
    <row r="121" spans="1:29">
      <c r="A121" s="10"/>
      <c r="B121" s="10"/>
      <c r="C121" s="10" t="s">
        <v>1012</v>
      </c>
      <c r="D121" s="10" t="s">
        <v>808</v>
      </c>
      <c r="E121" s="10" t="s">
        <v>19</v>
      </c>
      <c r="F121" s="26">
        <v>163495</v>
      </c>
      <c r="G121" s="27">
        <v>0.06</v>
      </c>
      <c r="H121" s="27">
        <v>0.06</v>
      </c>
      <c r="I121" s="27">
        <v>79.899391640000005</v>
      </c>
      <c r="J121" s="11" t="e">
        <f>SUMIF(#REF!,C:C,#REF!)</f>
        <v>#REF!</v>
      </c>
      <c r="K121" s="14" t="e">
        <f>SUMIF(#REF!,C:C,#REF!)</f>
        <v>#REF!</v>
      </c>
      <c r="L121" s="14" t="e">
        <f>SUMIF(#REF!,C:C,#REF!)</f>
        <v>#REF!</v>
      </c>
      <c r="M121" s="13" t="e">
        <f>SUMIF(#REF!,C:C,#REF!)</f>
        <v>#REF!</v>
      </c>
      <c r="N121" s="13"/>
      <c r="O121" s="13"/>
      <c r="P121" s="13"/>
      <c r="Q121" s="13"/>
      <c r="R121" s="10" t="str">
        <f t="shared" si="75"/>
        <v>CA25675T1075</v>
      </c>
      <c r="S121" s="10" t="str">
        <f t="shared" si="76"/>
        <v>Dollarama Inc</v>
      </c>
      <c r="T121" s="10" t="str">
        <f t="shared" si="77"/>
        <v>Canada</v>
      </c>
      <c r="U121" s="11" t="e">
        <f t="shared" si="78"/>
        <v>#REF!</v>
      </c>
      <c r="V121" s="14" t="e">
        <f t="shared" si="79"/>
        <v>#REF!</v>
      </c>
      <c r="W121" s="14" t="e">
        <f t="shared" si="80"/>
        <v>#REF!</v>
      </c>
      <c r="X121" s="14" t="e">
        <f t="shared" si="81"/>
        <v>#REF!</v>
      </c>
      <c r="Y121" s="6"/>
      <c r="Z121" s="6" t="e">
        <f t="shared" si="82"/>
        <v>#REF!</v>
      </c>
      <c r="AA121" s="6" t="e">
        <f t="shared" si="83"/>
        <v>#REF!</v>
      </c>
      <c r="AB121" s="6" t="e">
        <f t="shared" si="84"/>
        <v>#REF!</v>
      </c>
      <c r="AC121" s="6" t="e">
        <f t="shared" si="85"/>
        <v>#REF!</v>
      </c>
    </row>
    <row r="122" spans="1:29">
      <c r="A122" s="10" t="str">
        <f t="shared" si="74"/>
        <v/>
      </c>
      <c r="B122" s="10"/>
      <c r="C122" s="10" t="s">
        <v>1013</v>
      </c>
      <c r="D122" s="10" t="s">
        <v>809</v>
      </c>
      <c r="E122" s="10" t="s">
        <v>5</v>
      </c>
      <c r="F122" s="26">
        <v>178339</v>
      </c>
      <c r="G122" s="27">
        <v>0.15</v>
      </c>
      <c r="H122" s="27">
        <v>0.15</v>
      </c>
      <c r="I122" s="27">
        <v>78.648180780000004</v>
      </c>
      <c r="J122" s="11" t="e">
        <f>SUMIF(#REF!,C:C,#REF!)</f>
        <v>#REF!</v>
      </c>
      <c r="K122" s="14" t="e">
        <f>SUMIF(#REF!,C:C,#REF!)</f>
        <v>#REF!</v>
      </c>
      <c r="L122" s="14" t="e">
        <f>SUMIF(#REF!,C:C,#REF!)</f>
        <v>#REF!</v>
      </c>
      <c r="M122" s="13" t="e">
        <f>SUMIF(#REF!,C:C,#REF!)</f>
        <v>#REF!</v>
      </c>
      <c r="N122" s="13"/>
      <c r="O122" s="13"/>
      <c r="P122" s="13"/>
      <c r="Q122" s="13"/>
      <c r="R122" s="10" t="str">
        <f t="shared" si="75"/>
        <v>US2576511099</v>
      </c>
      <c r="S122" s="10" t="str">
        <f t="shared" si="76"/>
        <v>Donaldson Co Inc</v>
      </c>
      <c r="T122" s="10" t="str">
        <f t="shared" si="77"/>
        <v>USA</v>
      </c>
      <c r="U122" s="11" t="e">
        <f t="shared" si="78"/>
        <v>#REF!</v>
      </c>
      <c r="V122" s="14" t="e">
        <f t="shared" si="79"/>
        <v>#REF!</v>
      </c>
      <c r="W122" s="14" t="e">
        <f t="shared" si="80"/>
        <v>#REF!</v>
      </c>
      <c r="X122" s="14" t="e">
        <f t="shared" si="81"/>
        <v>#REF!</v>
      </c>
      <c r="Y122" s="6"/>
      <c r="Z122" s="6" t="e">
        <f t="shared" si="82"/>
        <v>#REF!</v>
      </c>
      <c r="AA122" s="6" t="e">
        <f t="shared" si="83"/>
        <v>#REF!</v>
      </c>
      <c r="AB122" s="6" t="e">
        <f t="shared" si="84"/>
        <v>#REF!</v>
      </c>
      <c r="AC122" s="6" t="e">
        <f t="shared" si="85"/>
        <v>#REF!</v>
      </c>
    </row>
    <row r="123" spans="1:29">
      <c r="A123" s="10" t="str">
        <f t="shared" si="74"/>
        <v/>
      </c>
      <c r="B123" s="10"/>
      <c r="C123" s="10" t="s">
        <v>626</v>
      </c>
      <c r="D123" s="10" t="s">
        <v>680</v>
      </c>
      <c r="E123" s="10" t="s">
        <v>5</v>
      </c>
      <c r="F123" s="26">
        <v>388537</v>
      </c>
      <c r="G123" s="27">
        <v>0.15</v>
      </c>
      <c r="H123" s="27">
        <v>0.15</v>
      </c>
      <c r="I123" s="27">
        <v>77.295929509999993</v>
      </c>
      <c r="J123" s="11" t="e">
        <f>SUMIF(#REF!,C:C,#REF!)</f>
        <v>#REF!</v>
      </c>
      <c r="K123" s="14" t="e">
        <f>SUMIF(#REF!,C:C,#REF!)</f>
        <v>#REF!</v>
      </c>
      <c r="L123" s="14" t="e">
        <f>SUMIF(#REF!,C:C,#REF!)</f>
        <v>#REF!</v>
      </c>
      <c r="M123" s="13" t="e">
        <f>SUMIF(#REF!,C:C,#REF!)</f>
        <v>#REF!</v>
      </c>
      <c r="N123" s="13"/>
      <c r="O123" s="13"/>
      <c r="P123" s="13"/>
      <c r="Q123" s="13"/>
      <c r="R123" s="10" t="str">
        <f t="shared" si="75"/>
        <v>US26210C1045</v>
      </c>
      <c r="S123" s="10" t="str">
        <f t="shared" si="76"/>
        <v>Dropbox Inc</v>
      </c>
      <c r="T123" s="10" t="str">
        <f t="shared" si="77"/>
        <v>USA</v>
      </c>
      <c r="U123" s="11" t="e">
        <f t="shared" si="78"/>
        <v>#REF!</v>
      </c>
      <c r="V123" s="14" t="e">
        <f t="shared" si="79"/>
        <v>#REF!</v>
      </c>
      <c r="W123" s="14" t="e">
        <f t="shared" si="80"/>
        <v>#REF!</v>
      </c>
      <c r="X123" s="14" t="e">
        <f t="shared" si="81"/>
        <v>#REF!</v>
      </c>
      <c r="Y123" s="6"/>
      <c r="Z123" s="6" t="e">
        <f t="shared" si="82"/>
        <v>#REF!</v>
      </c>
      <c r="AA123" s="6" t="e">
        <f t="shared" si="83"/>
        <v>#REF!</v>
      </c>
      <c r="AB123" s="6" t="e">
        <f t="shared" si="84"/>
        <v>#REF!</v>
      </c>
      <c r="AC123" s="6" t="e">
        <f t="shared" si="85"/>
        <v>#REF!</v>
      </c>
    </row>
    <row r="124" spans="1:29">
      <c r="A124" s="10" t="str">
        <f t="shared" si="74"/>
        <v/>
      </c>
      <c r="B124" s="10"/>
      <c r="C124" s="10" t="s">
        <v>1014</v>
      </c>
      <c r="D124" s="10" t="s">
        <v>810</v>
      </c>
      <c r="E124" s="10" t="s">
        <v>10</v>
      </c>
      <c r="F124" s="26">
        <v>791029</v>
      </c>
      <c r="G124" s="27">
        <v>0.03</v>
      </c>
      <c r="H124" s="27">
        <v>0.03</v>
      </c>
      <c r="I124" s="27">
        <v>71.645697569999996</v>
      </c>
      <c r="J124" s="11" t="e">
        <f>SUMIF(#REF!,C:C,#REF!)</f>
        <v>#REF!</v>
      </c>
      <c r="K124" s="14" t="e">
        <f>SUMIF(#REF!,C:C,#REF!)</f>
        <v>#REF!</v>
      </c>
      <c r="L124" s="14" t="e">
        <f>SUMIF(#REF!,C:C,#REF!)</f>
        <v>#REF!</v>
      </c>
      <c r="M124" s="13" t="e">
        <f>SUMIF(#REF!,C:C,#REF!)</f>
        <v>#REF!</v>
      </c>
      <c r="N124" s="13"/>
      <c r="O124" s="13"/>
      <c r="P124" s="13"/>
      <c r="Q124" s="13"/>
      <c r="R124" s="10" t="str">
        <f t="shared" si="75"/>
        <v>DE000ENAG999</v>
      </c>
      <c r="S124" s="10" t="str">
        <f t="shared" si="76"/>
        <v>E.ON SE</v>
      </c>
      <c r="T124" s="10" t="str">
        <f t="shared" si="77"/>
        <v>Tyskland</v>
      </c>
      <c r="U124" s="11" t="e">
        <f t="shared" si="78"/>
        <v>#REF!</v>
      </c>
      <c r="V124" s="14" t="e">
        <f t="shared" si="79"/>
        <v>#REF!</v>
      </c>
      <c r="W124" s="14" t="e">
        <f t="shared" si="80"/>
        <v>#REF!</v>
      </c>
      <c r="X124" s="14" t="e">
        <f t="shared" si="81"/>
        <v>#REF!</v>
      </c>
      <c r="Y124" s="6"/>
      <c r="Z124" s="6" t="e">
        <f t="shared" si="82"/>
        <v>#REF!</v>
      </c>
      <c r="AA124" s="6" t="e">
        <f t="shared" si="83"/>
        <v>#REF!</v>
      </c>
      <c r="AB124" s="6" t="e">
        <f t="shared" si="84"/>
        <v>#REF!</v>
      </c>
      <c r="AC124" s="6" t="e">
        <f t="shared" si="85"/>
        <v>#REF!</v>
      </c>
    </row>
    <row r="125" spans="1:29">
      <c r="A125" s="10" t="str">
        <f t="shared" si="74"/>
        <v/>
      </c>
      <c r="B125" s="10"/>
      <c r="C125" s="10" t="s">
        <v>1015</v>
      </c>
      <c r="D125" s="10" t="s">
        <v>811</v>
      </c>
      <c r="E125" s="10" t="s">
        <v>5</v>
      </c>
      <c r="F125" s="26">
        <v>56751</v>
      </c>
      <c r="G125" s="27">
        <v>0.16</v>
      </c>
      <c r="H125" s="27">
        <v>0.16</v>
      </c>
      <c r="I125" s="27">
        <v>77.68262326</v>
      </c>
      <c r="J125" s="11" t="e">
        <f>SUMIF(#REF!,C:C,#REF!)</f>
        <v>#REF!</v>
      </c>
      <c r="K125" s="14" t="e">
        <f>SUMIF(#REF!,C:C,#REF!)</f>
        <v>#REF!</v>
      </c>
      <c r="L125" s="14" t="e">
        <f>SUMIF(#REF!,C:C,#REF!)</f>
        <v>#REF!</v>
      </c>
      <c r="M125" s="13" t="e">
        <f>SUMIF(#REF!,C:C,#REF!)</f>
        <v>#REF!</v>
      </c>
      <c r="N125" s="13"/>
      <c r="O125" s="13"/>
      <c r="P125" s="13"/>
      <c r="Q125" s="13"/>
      <c r="R125" s="10" t="str">
        <f t="shared" si="75"/>
        <v>US26969P1084</v>
      </c>
      <c r="S125" s="10" t="str">
        <f t="shared" si="76"/>
        <v>Eagle Materials Inc</v>
      </c>
      <c r="T125" s="10" t="str">
        <f t="shared" si="77"/>
        <v>USA</v>
      </c>
      <c r="U125" s="11" t="e">
        <f t="shared" si="78"/>
        <v>#REF!</v>
      </c>
      <c r="V125" s="14" t="e">
        <f t="shared" si="79"/>
        <v>#REF!</v>
      </c>
      <c r="W125" s="14" t="e">
        <f t="shared" si="80"/>
        <v>#REF!</v>
      </c>
      <c r="X125" s="14" t="e">
        <f t="shared" si="81"/>
        <v>#REF!</v>
      </c>
      <c r="Y125" s="6"/>
      <c r="Z125" s="6" t="e">
        <f t="shared" si="82"/>
        <v>#REF!</v>
      </c>
      <c r="AA125" s="6" t="e">
        <f t="shared" si="83"/>
        <v>#REF!</v>
      </c>
      <c r="AB125" s="6" t="e">
        <f t="shared" si="84"/>
        <v>#REF!</v>
      </c>
      <c r="AC125" s="6" t="e">
        <f t="shared" si="85"/>
        <v>#REF!</v>
      </c>
    </row>
    <row r="126" spans="1:29">
      <c r="A126" s="10" t="str">
        <f t="shared" si="74"/>
        <v/>
      </c>
      <c r="B126" s="10"/>
      <c r="C126" s="10" t="s">
        <v>516</v>
      </c>
      <c r="D126" s="10" t="s">
        <v>570</v>
      </c>
      <c r="E126" s="10" t="s">
        <v>9</v>
      </c>
      <c r="F126" s="26">
        <v>100813</v>
      </c>
      <c r="G126" s="27">
        <v>0.1</v>
      </c>
      <c r="H126" s="27">
        <v>0</v>
      </c>
      <c r="I126" s="27">
        <v>72.912038580000001</v>
      </c>
      <c r="J126" s="11" t="e">
        <f>SUMIF(#REF!,C:C,#REF!)</f>
        <v>#REF!</v>
      </c>
      <c r="K126" s="14" t="e">
        <f>SUMIF(#REF!,C:C,#REF!)</f>
        <v>#REF!</v>
      </c>
      <c r="L126" s="14" t="e">
        <f>SUMIF(#REF!,C:C,#REF!)</f>
        <v>#REF!</v>
      </c>
      <c r="M126" s="13" t="e">
        <f>SUMIF(#REF!,C:C,#REF!)</f>
        <v>#REF!</v>
      </c>
      <c r="N126" s="13"/>
      <c r="O126" s="13"/>
      <c r="P126" s="13"/>
      <c r="Q126" s="13"/>
      <c r="R126" s="10" t="str">
        <f t="shared" si="75"/>
        <v>FR0000130452</v>
      </c>
      <c r="S126" s="10" t="str">
        <f t="shared" si="76"/>
        <v>Eiffage SA</v>
      </c>
      <c r="T126" s="10" t="str">
        <f t="shared" si="77"/>
        <v>Frankrig</v>
      </c>
      <c r="U126" s="11" t="e">
        <f t="shared" si="78"/>
        <v>#REF!</v>
      </c>
      <c r="V126" s="14" t="e">
        <f t="shared" si="79"/>
        <v>#REF!</v>
      </c>
      <c r="W126" s="14" t="e">
        <f t="shared" si="80"/>
        <v>#REF!</v>
      </c>
      <c r="X126" s="14" t="e">
        <f t="shared" si="81"/>
        <v>#REF!</v>
      </c>
      <c r="Y126" s="6"/>
      <c r="Z126" s="6" t="e">
        <f t="shared" si="82"/>
        <v>#REF!</v>
      </c>
      <c r="AA126" s="6" t="e">
        <f t="shared" si="83"/>
        <v>#REF!</v>
      </c>
      <c r="AB126" s="6" t="e">
        <f t="shared" si="84"/>
        <v>#REF!</v>
      </c>
      <c r="AC126" s="6" t="e">
        <f t="shared" si="85"/>
        <v>#REF!</v>
      </c>
    </row>
    <row r="127" spans="1:29">
      <c r="A127" s="10" t="str">
        <f t="shared" si="74"/>
        <v/>
      </c>
      <c r="B127" s="10"/>
      <c r="C127" s="10" t="s">
        <v>627</v>
      </c>
      <c r="D127" s="10" t="s">
        <v>681</v>
      </c>
      <c r="E127" s="10" t="s">
        <v>5</v>
      </c>
      <c r="F127" s="26">
        <v>85432</v>
      </c>
      <c r="G127" s="27">
        <v>0.03</v>
      </c>
      <c r="H127" s="27">
        <v>0.03</v>
      </c>
      <c r="I127" s="27">
        <v>78.874238399999996</v>
      </c>
      <c r="J127" s="11" t="e">
        <f>SUMIF(#REF!,C:C,#REF!)</f>
        <v>#REF!</v>
      </c>
      <c r="K127" s="14" t="e">
        <f>SUMIF(#REF!,C:C,#REF!)</f>
        <v>#REF!</v>
      </c>
      <c r="L127" s="14" t="e">
        <f>SUMIF(#REF!,C:C,#REF!)</f>
        <v>#REF!</v>
      </c>
      <c r="M127" s="13" t="e">
        <f>SUMIF(#REF!,C:C,#REF!)</f>
        <v>#REF!</v>
      </c>
      <c r="N127" s="13"/>
      <c r="O127" s="13"/>
      <c r="P127" s="13"/>
      <c r="Q127" s="13"/>
      <c r="R127" s="10" t="str">
        <f t="shared" si="75"/>
        <v>US2855121099</v>
      </c>
      <c r="S127" s="10" t="str">
        <f t="shared" si="76"/>
        <v>Electronic Arts Inc</v>
      </c>
      <c r="T127" s="10" t="str">
        <f t="shared" si="77"/>
        <v>USA</v>
      </c>
      <c r="U127" s="11" t="e">
        <f t="shared" si="78"/>
        <v>#REF!</v>
      </c>
      <c r="V127" s="14" t="e">
        <f t="shared" si="79"/>
        <v>#REF!</v>
      </c>
      <c r="W127" s="14" t="e">
        <f t="shared" si="80"/>
        <v>#REF!</v>
      </c>
      <c r="X127" s="14" t="e">
        <f t="shared" si="81"/>
        <v>#REF!</v>
      </c>
      <c r="Y127" s="6"/>
      <c r="Z127" s="6" t="e">
        <f t="shared" si="82"/>
        <v>#REF!</v>
      </c>
      <c r="AA127" s="6" t="e">
        <f t="shared" si="83"/>
        <v>#REF!</v>
      </c>
      <c r="AB127" s="6" t="e">
        <f t="shared" si="84"/>
        <v>#REF!</v>
      </c>
      <c r="AC127" s="6" t="e">
        <f t="shared" si="85"/>
        <v>#REF!</v>
      </c>
    </row>
    <row r="128" spans="1:29">
      <c r="A128" s="10" t="str">
        <f t="shared" si="74"/>
        <v>Eli Lilly &amp; Co</v>
      </c>
      <c r="B128" s="10" t="str">
        <f>LOWER(D128)</f>
        <v>eli lilly &amp; co</v>
      </c>
      <c r="C128" s="10" t="s">
        <v>379</v>
      </c>
      <c r="D128" s="10" t="s">
        <v>424</v>
      </c>
      <c r="E128" s="10" t="s">
        <v>5</v>
      </c>
      <c r="F128" s="26">
        <v>20085</v>
      </c>
      <c r="G128" s="27">
        <v>0</v>
      </c>
      <c r="H128" s="27">
        <v>0</v>
      </c>
      <c r="I128" s="27">
        <v>79.009180029999996</v>
      </c>
      <c r="J128" s="11" t="e">
        <f>SUMIF(#REF!,C:C,#REF!)</f>
        <v>#REF!</v>
      </c>
      <c r="K128" s="14" t="e">
        <f>SUMIF(#REF!,C:C,#REF!)</f>
        <v>#REF!</v>
      </c>
      <c r="L128" s="14" t="e">
        <f>SUMIF(#REF!,C:C,#REF!)</f>
        <v>#REF!</v>
      </c>
      <c r="M128" s="13" t="e">
        <f>SUMIF(#REF!,C:C,#REF!)</f>
        <v>#REF!</v>
      </c>
      <c r="N128" s="13"/>
      <c r="O128" s="13"/>
      <c r="P128" s="13"/>
      <c r="Q128" s="13"/>
      <c r="R128" s="10" t="str">
        <f t="shared" si="75"/>
        <v>US5324571083</v>
      </c>
      <c r="S128" s="10" t="str">
        <f t="shared" si="76"/>
        <v>Eli Lilly &amp; Co</v>
      </c>
      <c r="T128" s="10" t="str">
        <f t="shared" si="77"/>
        <v>USA</v>
      </c>
      <c r="U128" s="11" t="e">
        <f t="shared" si="78"/>
        <v>#REF!</v>
      </c>
      <c r="V128" s="14" t="e">
        <f t="shared" si="79"/>
        <v>#REF!</v>
      </c>
      <c r="W128" s="14" t="e">
        <f t="shared" si="80"/>
        <v>#REF!</v>
      </c>
      <c r="X128" s="14" t="e">
        <f t="shared" si="81"/>
        <v>#REF!</v>
      </c>
      <c r="Y128" s="6"/>
      <c r="Z128" s="6" t="e">
        <f t="shared" si="82"/>
        <v>#REF!</v>
      </c>
      <c r="AA128" s="6" t="e">
        <f t="shared" si="83"/>
        <v>#REF!</v>
      </c>
      <c r="AB128" s="6" t="e">
        <f t="shared" si="84"/>
        <v>#REF!</v>
      </c>
      <c r="AC128" s="6" t="e">
        <f t="shared" si="85"/>
        <v>#REF!</v>
      </c>
    </row>
    <row r="129" spans="1:29">
      <c r="A129" s="10" t="str">
        <f t="shared" si="74"/>
        <v/>
      </c>
      <c r="B129" s="10"/>
      <c r="C129" s="10" t="s">
        <v>380</v>
      </c>
      <c r="D129" s="10" t="s">
        <v>425</v>
      </c>
      <c r="E129" s="10" t="s">
        <v>4</v>
      </c>
      <c r="F129" s="26">
        <v>212999</v>
      </c>
      <c r="G129" s="27">
        <v>0.13</v>
      </c>
      <c r="H129" s="27">
        <v>0.13</v>
      </c>
      <c r="I129" s="27">
        <v>66.481675690000003</v>
      </c>
      <c r="J129" s="11" t="e">
        <f>SUMIF(#REF!,C:C,#REF!)</f>
        <v>#REF!</v>
      </c>
      <c r="K129" s="14" t="e">
        <f>SUMIF(#REF!,C:C,#REF!)</f>
        <v>#REF!</v>
      </c>
      <c r="L129" s="14" t="e">
        <f>SUMIF(#REF!,C:C,#REF!)</f>
        <v>#REF!</v>
      </c>
      <c r="M129" s="13" t="e">
        <f>SUMIF(#REF!,C:C,#REF!)</f>
        <v>#REF!</v>
      </c>
      <c r="N129" s="13"/>
      <c r="O129" s="13"/>
      <c r="P129" s="13"/>
      <c r="Q129" s="13"/>
      <c r="R129" s="10" t="str">
        <f t="shared" si="75"/>
        <v>FI0009007884</v>
      </c>
      <c r="S129" s="10" t="str">
        <f t="shared" si="76"/>
        <v>Elisa Oyj</v>
      </c>
      <c r="T129" s="10" t="str">
        <f t="shared" si="77"/>
        <v>Finland</v>
      </c>
      <c r="U129" s="11" t="e">
        <f t="shared" si="78"/>
        <v>#REF!</v>
      </c>
      <c r="V129" s="14" t="e">
        <f t="shared" si="79"/>
        <v>#REF!</v>
      </c>
      <c r="W129" s="14" t="e">
        <f t="shared" si="80"/>
        <v>#REF!</v>
      </c>
      <c r="X129" s="14" t="e">
        <f t="shared" si="81"/>
        <v>#REF!</v>
      </c>
      <c r="Y129" s="6"/>
      <c r="Z129" s="6" t="e">
        <f t="shared" si="82"/>
        <v>#REF!</v>
      </c>
      <c r="AA129" s="6" t="e">
        <f t="shared" si="83"/>
        <v>#REF!</v>
      </c>
      <c r="AB129" s="6" t="e">
        <f t="shared" si="84"/>
        <v>#REF!</v>
      </c>
      <c r="AC129" s="6" t="e">
        <f t="shared" si="85"/>
        <v>#REF!</v>
      </c>
    </row>
    <row r="130" spans="1:29">
      <c r="A130" s="10" t="str">
        <f t="shared" si="74"/>
        <v/>
      </c>
      <c r="B130" s="10"/>
      <c r="C130" s="10" t="s">
        <v>628</v>
      </c>
      <c r="D130" s="10" t="s">
        <v>682</v>
      </c>
      <c r="E130" s="10" t="s">
        <v>5</v>
      </c>
      <c r="F130" s="26">
        <v>54021</v>
      </c>
      <c r="G130" s="27">
        <v>0.11</v>
      </c>
      <c r="H130" s="27">
        <v>0.11</v>
      </c>
      <c r="I130" s="27">
        <v>78.535418629999995</v>
      </c>
      <c r="J130" s="11" t="e">
        <f>SUMIF(#REF!,C:C,#REF!)</f>
        <v>#REF!</v>
      </c>
      <c r="K130" s="14" t="e">
        <f>SUMIF(#REF!,C:C,#REF!)</f>
        <v>#REF!</v>
      </c>
      <c r="L130" s="14" t="e">
        <f>SUMIF(#REF!,C:C,#REF!)</f>
        <v>#REF!</v>
      </c>
      <c r="M130" s="13" t="e">
        <f>SUMIF(#REF!,C:C,#REF!)</f>
        <v>#REF!</v>
      </c>
      <c r="N130" s="13"/>
      <c r="O130" s="13"/>
      <c r="P130" s="13"/>
      <c r="Q130" s="13"/>
      <c r="R130" s="10" t="str">
        <f t="shared" si="75"/>
        <v>US29084Q1004</v>
      </c>
      <c r="S130" s="10" t="str">
        <f t="shared" si="76"/>
        <v>EMCOR Group Inc</v>
      </c>
      <c r="T130" s="10" t="str">
        <f t="shared" si="77"/>
        <v>USA</v>
      </c>
      <c r="U130" s="11" t="e">
        <f t="shared" si="78"/>
        <v>#REF!</v>
      </c>
      <c r="V130" s="14" t="e">
        <f t="shared" si="79"/>
        <v>#REF!</v>
      </c>
      <c r="W130" s="14" t="e">
        <f t="shared" si="80"/>
        <v>#REF!</v>
      </c>
      <c r="X130" s="14" t="e">
        <f t="shared" si="81"/>
        <v>#REF!</v>
      </c>
      <c r="Y130" s="6"/>
      <c r="Z130" s="6" t="e">
        <f t="shared" si="82"/>
        <v>#REF!</v>
      </c>
      <c r="AA130" s="6" t="e">
        <f t="shared" si="83"/>
        <v>#REF!</v>
      </c>
      <c r="AB130" s="6" t="e">
        <f t="shared" si="84"/>
        <v>#REF!</v>
      </c>
      <c r="AC130" s="6" t="e">
        <f t="shared" si="85"/>
        <v>#REF!</v>
      </c>
    </row>
    <row r="131" spans="1:29">
      <c r="A131" s="10" t="str">
        <f t="shared" si="74"/>
        <v/>
      </c>
      <c r="B131" s="10"/>
      <c r="C131" s="10" t="s">
        <v>517</v>
      </c>
      <c r="D131" s="10" t="s">
        <v>571</v>
      </c>
      <c r="E131" s="10" t="s">
        <v>19</v>
      </c>
      <c r="F131" s="26">
        <v>444464</v>
      </c>
      <c r="G131" s="27">
        <v>0.3</v>
      </c>
      <c r="H131" s="27">
        <v>0</v>
      </c>
      <c r="I131" s="27">
        <v>82.024466889999999</v>
      </c>
      <c r="J131" s="11" t="e">
        <f>SUMIF(#REF!,C:C,#REF!)</f>
        <v>#REF!</v>
      </c>
      <c r="K131" s="14" t="e">
        <f>SUMIF(#REF!,C:C,#REF!)</f>
        <v>#REF!</v>
      </c>
      <c r="L131" s="14" t="e">
        <f>SUMIF(#REF!,C:C,#REF!)</f>
        <v>#REF!</v>
      </c>
      <c r="M131" s="13" t="e">
        <f>SUMIF(#REF!,C:C,#REF!)</f>
        <v>#REF!</v>
      </c>
      <c r="N131" s="13"/>
      <c r="O131" s="13"/>
      <c r="P131" s="13"/>
      <c r="Q131" s="13"/>
      <c r="R131" s="10" t="str">
        <f t="shared" si="75"/>
        <v>CA2918434077</v>
      </c>
      <c r="S131" s="10" t="str">
        <f t="shared" si="76"/>
        <v>Empire Co Ltd</v>
      </c>
      <c r="T131" s="10" t="str">
        <f t="shared" si="77"/>
        <v>Canada</v>
      </c>
      <c r="U131" s="11" t="e">
        <f t="shared" si="78"/>
        <v>#REF!</v>
      </c>
      <c r="V131" s="14" t="e">
        <f t="shared" si="79"/>
        <v>#REF!</v>
      </c>
      <c r="W131" s="14" t="e">
        <f t="shared" si="80"/>
        <v>#REF!</v>
      </c>
      <c r="X131" s="14" t="e">
        <f t="shared" si="81"/>
        <v>#REF!</v>
      </c>
      <c r="Y131" s="6"/>
      <c r="Z131" s="6" t="e">
        <f t="shared" si="82"/>
        <v>#REF!</v>
      </c>
      <c r="AA131" s="6" t="e">
        <f t="shared" si="83"/>
        <v>#REF!</v>
      </c>
      <c r="AB131" s="6" t="e">
        <f t="shared" si="84"/>
        <v>#REF!</v>
      </c>
      <c r="AC131" s="6" t="e">
        <f t="shared" si="85"/>
        <v>#REF!</v>
      </c>
    </row>
    <row r="132" spans="1:29">
      <c r="A132" s="10" t="str">
        <f t="shared" si="74"/>
        <v/>
      </c>
      <c r="B132" s="10"/>
      <c r="C132" s="10" t="s">
        <v>1016</v>
      </c>
      <c r="D132" s="10" t="s">
        <v>812</v>
      </c>
      <c r="E132" s="10" t="s">
        <v>5</v>
      </c>
      <c r="F132" s="26">
        <v>172900</v>
      </c>
      <c r="G132" s="27">
        <v>0.16999999999999998</v>
      </c>
      <c r="H132" s="27">
        <v>0.16999999999999998</v>
      </c>
      <c r="I132" s="27">
        <v>77.848059820000003</v>
      </c>
      <c r="J132" s="11" t="e">
        <f>SUMIF(#REF!,C:C,#REF!)</f>
        <v>#REF!</v>
      </c>
      <c r="K132" s="14" t="e">
        <f>SUMIF(#REF!,C:C,#REF!)</f>
        <v>#REF!</v>
      </c>
      <c r="L132" s="14" t="e">
        <f>SUMIF(#REF!,C:C,#REF!)</f>
        <v>#REF!</v>
      </c>
      <c r="M132" s="13" t="e">
        <f>SUMIF(#REF!,C:C,#REF!)</f>
        <v>#REF!</v>
      </c>
      <c r="N132" s="13"/>
      <c r="O132" s="13"/>
      <c r="P132" s="13"/>
      <c r="Q132" s="13"/>
      <c r="R132" s="10" t="str">
        <f t="shared" si="75"/>
        <v>US29261A1007</v>
      </c>
      <c r="S132" s="10" t="str">
        <f t="shared" si="76"/>
        <v>Encompass Health Corp</v>
      </c>
      <c r="T132" s="10" t="str">
        <f t="shared" si="77"/>
        <v>USA</v>
      </c>
      <c r="U132" s="11" t="e">
        <f t="shared" si="78"/>
        <v>#REF!</v>
      </c>
      <c r="V132" s="14" t="e">
        <f t="shared" si="79"/>
        <v>#REF!</v>
      </c>
      <c r="W132" s="14" t="e">
        <f t="shared" si="80"/>
        <v>#REF!</v>
      </c>
      <c r="X132" s="14" t="e">
        <f t="shared" si="81"/>
        <v>#REF!</v>
      </c>
      <c r="Y132" s="6"/>
      <c r="Z132" s="6" t="e">
        <f t="shared" si="82"/>
        <v>#REF!</v>
      </c>
      <c r="AA132" s="6" t="e">
        <f t="shared" si="83"/>
        <v>#REF!</v>
      </c>
      <c r="AB132" s="6" t="e">
        <f t="shared" si="84"/>
        <v>#REF!</v>
      </c>
      <c r="AC132" s="6" t="e">
        <f t="shared" si="85"/>
        <v>#REF!</v>
      </c>
    </row>
    <row r="133" spans="1:29">
      <c r="A133" s="10" t="str">
        <f t="shared" si="74"/>
        <v/>
      </c>
      <c r="B133" s="10"/>
      <c r="C133" s="10" t="s">
        <v>518</v>
      </c>
      <c r="D133" s="10" t="s">
        <v>572</v>
      </c>
      <c r="E133" s="10" t="s">
        <v>13</v>
      </c>
      <c r="F133" s="26">
        <v>502078</v>
      </c>
      <c r="G133" s="27">
        <v>0.05</v>
      </c>
      <c r="H133" s="27">
        <v>0.05</v>
      </c>
      <c r="I133" s="27">
        <v>69.091452140000001</v>
      </c>
      <c r="J133" s="11" t="e">
        <f>SUMIF(#REF!,C:C,#REF!)</f>
        <v>#REF!</v>
      </c>
      <c r="K133" s="14" t="e">
        <f>SUMIF(#REF!,C:C,#REF!)</f>
        <v>#REF!</v>
      </c>
      <c r="L133" s="14" t="e">
        <f>SUMIF(#REF!,C:C,#REF!)</f>
        <v>#REF!</v>
      </c>
      <c r="M133" s="13" t="e">
        <f>SUMIF(#REF!,C:C,#REF!)</f>
        <v>#REF!</v>
      </c>
      <c r="N133" s="13"/>
      <c r="O133" s="13"/>
      <c r="P133" s="13"/>
      <c r="Q133" s="13"/>
      <c r="R133" s="10" t="str">
        <f t="shared" si="75"/>
        <v>ES0130670112</v>
      </c>
      <c r="S133" s="10" t="str">
        <f t="shared" si="76"/>
        <v>Endesa SA</v>
      </c>
      <c r="T133" s="10" t="str">
        <f t="shared" si="77"/>
        <v>Spanien</v>
      </c>
      <c r="U133" s="11" t="e">
        <f t="shared" si="78"/>
        <v>#REF!</v>
      </c>
      <c r="V133" s="14" t="e">
        <f t="shared" si="79"/>
        <v>#REF!</v>
      </c>
      <c r="W133" s="14" t="e">
        <f t="shared" si="80"/>
        <v>#REF!</v>
      </c>
      <c r="X133" s="14" t="e">
        <f t="shared" si="81"/>
        <v>#REF!</v>
      </c>
      <c r="Y133" s="6"/>
      <c r="Z133" s="6" t="e">
        <f t="shared" si="82"/>
        <v>#REF!</v>
      </c>
      <c r="AA133" s="6" t="e">
        <f t="shared" si="83"/>
        <v>#REF!</v>
      </c>
      <c r="AB133" s="6" t="e">
        <f t="shared" si="84"/>
        <v>#REF!</v>
      </c>
      <c r="AC133" s="6" t="e">
        <f t="shared" si="85"/>
        <v>#REF!</v>
      </c>
    </row>
    <row r="134" spans="1:29">
      <c r="A134" s="10" t="str">
        <f t="shared" si="74"/>
        <v/>
      </c>
      <c r="B134" s="10"/>
      <c r="C134" s="10" t="s">
        <v>1017</v>
      </c>
      <c r="D134" s="10" t="s">
        <v>813</v>
      </c>
      <c r="E134" s="10" t="s">
        <v>12</v>
      </c>
      <c r="F134" s="26">
        <v>1451920</v>
      </c>
      <c r="G134" s="27">
        <v>0.01</v>
      </c>
      <c r="H134" s="27">
        <v>0.01</v>
      </c>
      <c r="I134" s="27">
        <v>72.841550889999994</v>
      </c>
      <c r="J134" s="11" t="e">
        <f>SUMIF(#REF!,C:C,#REF!)</f>
        <v>#REF!</v>
      </c>
      <c r="K134" s="14" t="e">
        <f>SUMIF(#REF!,C:C,#REF!)</f>
        <v>#REF!</v>
      </c>
      <c r="L134" s="14" t="e">
        <f>SUMIF(#REF!,C:C,#REF!)</f>
        <v>#REF!</v>
      </c>
      <c r="M134" s="13" t="e">
        <f>SUMIF(#REF!,C:C,#REF!)</f>
        <v>#REF!</v>
      </c>
      <c r="N134" s="13"/>
      <c r="O134" s="13"/>
      <c r="P134" s="13"/>
      <c r="Q134" s="13"/>
      <c r="R134" s="10" t="str">
        <f t="shared" si="75"/>
        <v>IT0003128367</v>
      </c>
      <c r="S134" s="10" t="str">
        <f t="shared" si="76"/>
        <v>Enel SpA</v>
      </c>
      <c r="T134" s="10" t="str">
        <f t="shared" si="77"/>
        <v>Italien</v>
      </c>
      <c r="U134" s="11" t="e">
        <f t="shared" si="78"/>
        <v>#REF!</v>
      </c>
      <c r="V134" s="14" t="e">
        <f t="shared" si="79"/>
        <v>#REF!</v>
      </c>
      <c r="W134" s="14" t="e">
        <f t="shared" si="80"/>
        <v>#REF!</v>
      </c>
      <c r="X134" s="14" t="e">
        <f t="shared" si="81"/>
        <v>#REF!</v>
      </c>
      <c r="Y134" s="6"/>
      <c r="Z134" s="6" t="e">
        <f t="shared" si="82"/>
        <v>#REF!</v>
      </c>
      <c r="AA134" s="6" t="e">
        <f t="shared" si="83"/>
        <v>#REF!</v>
      </c>
      <c r="AB134" s="6" t="e">
        <f t="shared" si="84"/>
        <v>#REF!</v>
      </c>
      <c r="AC134" s="6" t="e">
        <f t="shared" si="85"/>
        <v>#REF!</v>
      </c>
    </row>
    <row r="135" spans="1:29">
      <c r="A135" s="10" t="str">
        <f t="shared" si="74"/>
        <v/>
      </c>
      <c r="B135" s="10"/>
      <c r="C135" s="10" t="s">
        <v>519</v>
      </c>
      <c r="D135" s="10" t="s">
        <v>573</v>
      </c>
      <c r="E135" s="10" t="s">
        <v>20</v>
      </c>
      <c r="F135" s="26">
        <v>337710</v>
      </c>
      <c r="G135" s="27">
        <v>0.01</v>
      </c>
      <c r="H135" s="27">
        <v>0.01</v>
      </c>
      <c r="I135" s="27">
        <v>72.291717919999996</v>
      </c>
      <c r="J135" s="11" t="e">
        <f>SUMIF(#REF!,C:C,#REF!)</f>
        <v>#REF!</v>
      </c>
      <c r="K135" s="14" t="e">
        <f>SUMIF(#REF!,C:C,#REF!)</f>
        <v>#REF!</v>
      </c>
      <c r="L135" s="14" t="e">
        <f>SUMIF(#REF!,C:C,#REF!)</f>
        <v>#REF!</v>
      </c>
      <c r="M135" s="13" t="e">
        <f>SUMIF(#REF!,C:C,#REF!)</f>
        <v>#REF!</v>
      </c>
      <c r="N135" s="13"/>
      <c r="O135" s="13"/>
      <c r="P135" s="13"/>
      <c r="Q135" s="13"/>
      <c r="R135" s="10" t="str">
        <f t="shared" si="75"/>
        <v>NO0010096985</v>
      </c>
      <c r="S135" s="10" t="str">
        <f t="shared" si="76"/>
        <v>Equinor ASA</v>
      </c>
      <c r="T135" s="10" t="str">
        <f t="shared" si="77"/>
        <v>Norge</v>
      </c>
      <c r="U135" s="11" t="e">
        <f t="shared" si="78"/>
        <v>#REF!</v>
      </c>
      <c r="V135" s="14" t="e">
        <f t="shared" si="79"/>
        <v>#REF!</v>
      </c>
      <c r="W135" s="14" t="e">
        <f t="shared" si="80"/>
        <v>#REF!</v>
      </c>
      <c r="X135" s="14" t="e">
        <f t="shared" si="81"/>
        <v>#REF!</v>
      </c>
      <c r="Y135" s="6"/>
      <c r="Z135" s="6" t="e">
        <f t="shared" si="82"/>
        <v>#REF!</v>
      </c>
      <c r="AA135" s="6" t="e">
        <f t="shared" si="83"/>
        <v>#REF!</v>
      </c>
      <c r="AB135" s="6" t="e">
        <f t="shared" si="84"/>
        <v>#REF!</v>
      </c>
      <c r="AC135" s="6" t="e">
        <f t="shared" si="85"/>
        <v>#REF!</v>
      </c>
    </row>
    <row r="136" spans="1:29">
      <c r="A136" s="10"/>
      <c r="B136" s="10"/>
      <c r="C136" s="10" t="s">
        <v>629</v>
      </c>
      <c r="D136" s="10" t="s">
        <v>683</v>
      </c>
      <c r="E136" s="10" t="s">
        <v>16</v>
      </c>
      <c r="F136" s="26">
        <v>266798</v>
      </c>
      <c r="G136" s="27">
        <v>0.06</v>
      </c>
      <c r="H136" s="27">
        <v>0.06</v>
      </c>
      <c r="I136" s="27">
        <v>73.050792200000004</v>
      </c>
      <c r="J136" s="11" t="e">
        <f>SUMIF(#REF!,C:C,#REF!)</f>
        <v>#REF!</v>
      </c>
      <c r="K136" s="14" t="e">
        <f>SUMIF(#REF!,C:C,#REF!)</f>
        <v>#REF!</v>
      </c>
      <c r="L136" s="14" t="e">
        <f>SUMIF(#REF!,C:C,#REF!)</f>
        <v>#REF!</v>
      </c>
      <c r="M136" s="13" t="e">
        <f>SUMIF(#REF!,C:C,#REF!)</f>
        <v>#REF!</v>
      </c>
      <c r="N136" s="13"/>
      <c r="O136" s="13"/>
      <c r="P136" s="13"/>
      <c r="Q136" s="13"/>
      <c r="R136" s="10" t="str">
        <f t="shared" si="75"/>
        <v>AT0000652011</v>
      </c>
      <c r="S136" s="10" t="str">
        <f t="shared" si="76"/>
        <v>Erste Group Bank AG</v>
      </c>
      <c r="T136" s="10" t="str">
        <f t="shared" si="77"/>
        <v>Østrig</v>
      </c>
      <c r="U136" s="11" t="e">
        <f t="shared" si="78"/>
        <v>#REF!</v>
      </c>
      <c r="V136" s="14" t="e">
        <f t="shared" si="79"/>
        <v>#REF!</v>
      </c>
      <c r="W136" s="14" t="e">
        <f t="shared" si="80"/>
        <v>#REF!</v>
      </c>
      <c r="X136" s="14" t="e">
        <f t="shared" si="81"/>
        <v>#REF!</v>
      </c>
      <c r="Y136" s="6"/>
      <c r="Z136" s="6" t="e">
        <f t="shared" si="82"/>
        <v>#REF!</v>
      </c>
      <c r="AA136" s="6" t="e">
        <f t="shared" si="83"/>
        <v>#REF!</v>
      </c>
      <c r="AB136" s="6" t="e">
        <f t="shared" si="84"/>
        <v>#REF!</v>
      </c>
      <c r="AC136" s="6" t="e">
        <f t="shared" si="85"/>
        <v>#REF!</v>
      </c>
    </row>
    <row r="137" spans="1:29">
      <c r="A137" s="10" t="str">
        <f t="shared" si="74"/>
        <v/>
      </c>
      <c r="B137" s="10"/>
      <c r="C137" s="10" t="s">
        <v>630</v>
      </c>
      <c r="D137" s="10" t="s">
        <v>684</v>
      </c>
      <c r="E137" s="10" t="s">
        <v>14</v>
      </c>
      <c r="F137" s="26">
        <v>352279</v>
      </c>
      <c r="G137" s="27">
        <v>0.05</v>
      </c>
      <c r="H137" s="27">
        <v>0.05</v>
      </c>
      <c r="I137" s="27">
        <v>58.973265999999995</v>
      </c>
      <c r="J137" s="11" t="e">
        <f>SUMIF(#REF!,C:C,#REF!)</f>
        <v>#REF!</v>
      </c>
      <c r="K137" s="14" t="e">
        <f>SUMIF(#REF!,C:C,#REF!)</f>
        <v>#REF!</v>
      </c>
      <c r="L137" s="14" t="e">
        <f>SUMIF(#REF!,C:C,#REF!)</f>
        <v>#REF!</v>
      </c>
      <c r="M137" s="13" t="e">
        <f>SUMIF(#REF!,C:C,#REF!)</f>
        <v>#REF!</v>
      </c>
      <c r="N137" s="13"/>
      <c r="O137" s="13"/>
      <c r="P137" s="13"/>
      <c r="Q137" s="13"/>
      <c r="R137" s="10" t="str">
        <f t="shared" si="75"/>
        <v>SE0009922164</v>
      </c>
      <c r="S137" s="10" t="str">
        <f t="shared" si="76"/>
        <v>Essity AB</v>
      </c>
      <c r="T137" s="10" t="str">
        <f t="shared" si="77"/>
        <v>Sverige</v>
      </c>
      <c r="U137" s="11" t="e">
        <f t="shared" si="78"/>
        <v>#REF!</v>
      </c>
      <c r="V137" s="14" t="e">
        <f t="shared" si="79"/>
        <v>#REF!</v>
      </c>
      <c r="W137" s="14" t="e">
        <f t="shared" si="80"/>
        <v>#REF!</v>
      </c>
      <c r="X137" s="14" t="e">
        <f t="shared" si="81"/>
        <v>#REF!</v>
      </c>
      <c r="Y137" s="6"/>
      <c r="Z137" s="6" t="e">
        <f t="shared" si="82"/>
        <v>#REF!</v>
      </c>
      <c r="AA137" s="6" t="e">
        <f t="shared" si="83"/>
        <v>#REF!</v>
      </c>
      <c r="AB137" s="6" t="e">
        <f t="shared" si="84"/>
        <v>#REF!</v>
      </c>
      <c r="AC137" s="6" t="e">
        <f t="shared" si="85"/>
        <v>#REF!</v>
      </c>
    </row>
    <row r="138" spans="1:29">
      <c r="A138" s="10" t="str">
        <f t="shared" si="74"/>
        <v/>
      </c>
      <c r="B138" s="10"/>
      <c r="C138" s="10" t="s">
        <v>520</v>
      </c>
      <c r="D138" s="10" t="s">
        <v>574</v>
      </c>
      <c r="E138" s="10" t="s">
        <v>9</v>
      </c>
      <c r="F138" s="26">
        <v>133197</v>
      </c>
      <c r="G138" s="27">
        <v>0.18</v>
      </c>
      <c r="H138" s="27">
        <v>0</v>
      </c>
      <c r="I138" s="27">
        <v>71.341567580000003</v>
      </c>
      <c r="J138" s="11" t="e">
        <f>SUMIF(#REF!,C:C,#REF!)</f>
        <v>#REF!</v>
      </c>
      <c r="K138" s="14" t="e">
        <f>SUMIF(#REF!,C:C,#REF!)</f>
        <v>#REF!</v>
      </c>
      <c r="L138" s="14" t="e">
        <f>SUMIF(#REF!,C:C,#REF!)</f>
        <v>#REF!</v>
      </c>
      <c r="M138" s="13" t="e">
        <f>SUMIF(#REF!,C:C,#REF!)</f>
        <v>#REF!</v>
      </c>
      <c r="N138" s="13"/>
      <c r="O138" s="13"/>
      <c r="P138" s="13"/>
      <c r="Q138" s="13"/>
      <c r="R138" s="10" t="str">
        <f t="shared" si="75"/>
        <v>FR0000121121</v>
      </c>
      <c r="S138" s="10" t="str">
        <f t="shared" si="76"/>
        <v>Eurazeo SE</v>
      </c>
      <c r="T138" s="10" t="str">
        <f t="shared" si="77"/>
        <v>Frankrig</v>
      </c>
      <c r="U138" s="11" t="e">
        <f t="shared" si="78"/>
        <v>#REF!</v>
      </c>
      <c r="V138" s="14" t="e">
        <f t="shared" si="79"/>
        <v>#REF!</v>
      </c>
      <c r="W138" s="14" t="e">
        <f t="shared" si="80"/>
        <v>#REF!</v>
      </c>
      <c r="X138" s="14" t="e">
        <f t="shared" si="81"/>
        <v>#REF!</v>
      </c>
      <c r="Y138" s="6"/>
      <c r="Z138" s="6" t="e">
        <f t="shared" si="82"/>
        <v>#REF!</v>
      </c>
      <c r="AA138" s="6" t="e">
        <f t="shared" si="83"/>
        <v>#REF!</v>
      </c>
      <c r="AB138" s="6" t="e">
        <f t="shared" si="84"/>
        <v>#REF!</v>
      </c>
      <c r="AC138" s="6" t="e">
        <f t="shared" si="85"/>
        <v>#REF!</v>
      </c>
    </row>
    <row r="139" spans="1:29">
      <c r="A139" s="10" t="str">
        <f t="shared" si="74"/>
        <v>Everest Group Ltd</v>
      </c>
      <c r="B139" s="10" t="str">
        <f>LOWER(D139)</f>
        <v>everest group ltd</v>
      </c>
      <c r="C139" s="10" t="s">
        <v>1018</v>
      </c>
      <c r="D139" s="10" t="s">
        <v>814</v>
      </c>
      <c r="E139" s="10" t="s">
        <v>613</v>
      </c>
      <c r="F139" s="26">
        <v>33304</v>
      </c>
      <c r="G139" s="27">
        <v>0.08</v>
      </c>
      <c r="H139" s="27">
        <v>0.08</v>
      </c>
      <c r="I139" s="27">
        <v>79.465908290000002</v>
      </c>
      <c r="J139" s="11" t="e">
        <f>SUMIF(#REF!,C:C,#REF!)</f>
        <v>#REF!</v>
      </c>
      <c r="K139" s="14" t="e">
        <f>SUMIF(#REF!,C:C,#REF!)</f>
        <v>#REF!</v>
      </c>
      <c r="L139" s="14" t="e">
        <f>SUMIF(#REF!,C:C,#REF!)</f>
        <v>#REF!</v>
      </c>
      <c r="M139" s="13" t="e">
        <f>SUMIF(#REF!,C:C,#REF!)</f>
        <v>#REF!</v>
      </c>
      <c r="N139" s="13"/>
      <c r="O139" s="13"/>
      <c r="P139" s="13"/>
      <c r="Q139" s="13"/>
      <c r="R139" s="10" t="str">
        <f t="shared" si="75"/>
        <v>BMG3223R1088</v>
      </c>
      <c r="S139" s="10" t="str">
        <f t="shared" si="76"/>
        <v>Everest Group Ltd</v>
      </c>
      <c r="T139" s="10" t="str">
        <f t="shared" si="77"/>
        <v>Bermuda</v>
      </c>
      <c r="U139" s="11" t="e">
        <f t="shared" si="78"/>
        <v>#REF!</v>
      </c>
      <c r="V139" s="14" t="e">
        <f t="shared" si="79"/>
        <v>#REF!</v>
      </c>
      <c r="W139" s="14" t="e">
        <f t="shared" si="80"/>
        <v>#REF!</v>
      </c>
      <c r="X139" s="14" t="e">
        <f t="shared" si="81"/>
        <v>#REF!</v>
      </c>
      <c r="Y139" s="6"/>
      <c r="Z139" s="6" t="e">
        <f t="shared" si="82"/>
        <v>#REF!</v>
      </c>
      <c r="AA139" s="6" t="e">
        <f t="shared" si="83"/>
        <v>#REF!</v>
      </c>
      <c r="AB139" s="6" t="e">
        <f t="shared" si="84"/>
        <v>#REF!</v>
      </c>
      <c r="AC139" s="6" t="e">
        <f t="shared" si="85"/>
        <v>#REF!</v>
      </c>
    </row>
    <row r="140" spans="1:29">
      <c r="A140" s="10" t="str">
        <f t="shared" si="74"/>
        <v/>
      </c>
      <c r="B140" s="10"/>
      <c r="C140" s="10" t="s">
        <v>1019</v>
      </c>
      <c r="D140" s="10" t="s">
        <v>815</v>
      </c>
      <c r="E140" s="10" t="s">
        <v>5</v>
      </c>
      <c r="F140" s="26">
        <v>485631</v>
      </c>
      <c r="G140" s="27">
        <v>0.16</v>
      </c>
      <c r="H140" s="27">
        <v>0.16</v>
      </c>
      <c r="I140" s="27">
        <v>78.620067480000003</v>
      </c>
      <c r="J140" s="11" t="e">
        <f>SUMIF(#REF!,C:C,#REF!)</f>
        <v>#REF!</v>
      </c>
      <c r="K140" s="14" t="e">
        <f>SUMIF(#REF!,C:C,#REF!)</f>
        <v>#REF!</v>
      </c>
      <c r="L140" s="14" t="e">
        <f>SUMIF(#REF!,C:C,#REF!)</f>
        <v>#REF!</v>
      </c>
      <c r="M140" s="13" t="e">
        <f>SUMIF(#REF!,C:C,#REF!)</f>
        <v>#REF!</v>
      </c>
      <c r="N140" s="13"/>
      <c r="O140" s="13"/>
      <c r="P140" s="13"/>
      <c r="Q140" s="13"/>
      <c r="R140" s="10" t="str">
        <f t="shared" si="75"/>
        <v>US30161Q1040</v>
      </c>
      <c r="S140" s="10" t="str">
        <f t="shared" si="76"/>
        <v>Exelixis Inc</v>
      </c>
      <c r="T140" s="10" t="str">
        <f t="shared" si="77"/>
        <v>USA</v>
      </c>
      <c r="U140" s="11" t="e">
        <f t="shared" si="78"/>
        <v>#REF!</v>
      </c>
      <c r="V140" s="14" t="e">
        <f t="shared" si="79"/>
        <v>#REF!</v>
      </c>
      <c r="W140" s="14" t="e">
        <f t="shared" si="80"/>
        <v>#REF!</v>
      </c>
      <c r="X140" s="14" t="e">
        <f t="shared" si="81"/>
        <v>#REF!</v>
      </c>
      <c r="Y140" s="6"/>
      <c r="Z140" s="6" t="e">
        <f t="shared" si="82"/>
        <v>#REF!</v>
      </c>
      <c r="AA140" s="6" t="e">
        <f t="shared" si="83"/>
        <v>#REF!</v>
      </c>
      <c r="AB140" s="6" t="e">
        <f t="shared" si="84"/>
        <v>#REF!</v>
      </c>
      <c r="AC140" s="6" t="e">
        <f t="shared" si="85"/>
        <v>#REF!</v>
      </c>
    </row>
    <row r="141" spans="1:29">
      <c r="A141" s="10" t="str">
        <f t="shared" si="74"/>
        <v/>
      </c>
      <c r="B141" s="10"/>
      <c r="C141" s="10" t="s">
        <v>194</v>
      </c>
      <c r="D141" s="10" t="s">
        <v>39</v>
      </c>
      <c r="E141" s="10" t="s">
        <v>5</v>
      </c>
      <c r="F141" s="26">
        <v>91331</v>
      </c>
      <c r="G141" s="27">
        <v>0.06</v>
      </c>
      <c r="H141" s="27">
        <v>0.06</v>
      </c>
      <c r="I141" s="27">
        <v>78.397477019999997</v>
      </c>
      <c r="J141" s="11" t="e">
        <f>SUMIF(#REF!,C:C,#REF!)</f>
        <v>#REF!</v>
      </c>
      <c r="K141" s="14" t="e">
        <f>SUMIF(#REF!,C:C,#REF!)</f>
        <v>#REF!</v>
      </c>
      <c r="L141" s="14" t="e">
        <f>SUMIF(#REF!,C:C,#REF!)</f>
        <v>#REF!</v>
      </c>
      <c r="M141" s="13" t="e">
        <f>SUMIF(#REF!,C:C,#REF!)</f>
        <v>#REF!</v>
      </c>
      <c r="N141" s="13"/>
      <c r="O141" s="13"/>
      <c r="P141" s="13"/>
      <c r="Q141" s="13"/>
      <c r="R141" s="10" t="str">
        <f t="shared" si="75"/>
        <v>US3021301094</v>
      </c>
      <c r="S141" s="10" t="str">
        <f t="shared" si="76"/>
        <v>Expeditors International of Washington Inc</v>
      </c>
      <c r="T141" s="10" t="str">
        <f t="shared" si="77"/>
        <v>USA</v>
      </c>
      <c r="U141" s="11" t="e">
        <f t="shared" si="78"/>
        <v>#REF!</v>
      </c>
      <c r="V141" s="14" t="e">
        <f t="shared" si="79"/>
        <v>#REF!</v>
      </c>
      <c r="W141" s="14" t="e">
        <f t="shared" si="80"/>
        <v>#REF!</v>
      </c>
      <c r="X141" s="14" t="e">
        <f t="shared" si="81"/>
        <v>#REF!</v>
      </c>
      <c r="Y141" s="6"/>
      <c r="Z141" s="6" t="e">
        <f t="shared" si="82"/>
        <v>#REF!</v>
      </c>
      <c r="AA141" s="6" t="e">
        <f t="shared" si="83"/>
        <v>#REF!</v>
      </c>
      <c r="AB141" s="6" t="e">
        <f t="shared" si="84"/>
        <v>#REF!</v>
      </c>
      <c r="AC141" s="6" t="e">
        <f t="shared" si="85"/>
        <v>#REF!</v>
      </c>
    </row>
    <row r="142" spans="1:29">
      <c r="A142" s="10" t="str">
        <f t="shared" si="74"/>
        <v/>
      </c>
      <c r="B142" s="10"/>
      <c r="C142" s="10" t="s">
        <v>1020</v>
      </c>
      <c r="D142" s="10" t="s">
        <v>816</v>
      </c>
      <c r="E142" s="10" t="s">
        <v>5</v>
      </c>
      <c r="F142" s="26">
        <v>9977</v>
      </c>
      <c r="G142" s="27">
        <v>0.04</v>
      </c>
      <c r="H142" s="27">
        <v>0.04</v>
      </c>
      <c r="I142" s="27">
        <v>78.370649479999997</v>
      </c>
      <c r="J142" s="11" t="e">
        <f>SUMIF(#REF!,C:C,#REF!)</f>
        <v>#REF!</v>
      </c>
      <c r="K142" s="14" t="e">
        <f>SUMIF(#REF!,C:C,#REF!)</f>
        <v>#REF!</v>
      </c>
      <c r="L142" s="14" t="e">
        <f>SUMIF(#REF!,C:C,#REF!)</f>
        <v>#REF!</v>
      </c>
      <c r="M142" s="13" t="e">
        <f>SUMIF(#REF!,C:C,#REF!)</f>
        <v>#REF!</v>
      </c>
      <c r="N142" s="13"/>
      <c r="O142" s="13"/>
      <c r="P142" s="13"/>
      <c r="Q142" s="13"/>
      <c r="R142" s="10" t="str">
        <f t="shared" si="75"/>
        <v>US3032501047</v>
      </c>
      <c r="S142" s="10" t="str">
        <f t="shared" si="76"/>
        <v>Fair Isaac Corp</v>
      </c>
      <c r="T142" s="10" t="str">
        <f t="shared" si="77"/>
        <v>USA</v>
      </c>
      <c r="U142" s="11" t="e">
        <f t="shared" si="78"/>
        <v>#REF!</v>
      </c>
      <c r="V142" s="14" t="e">
        <f t="shared" si="79"/>
        <v>#REF!</v>
      </c>
      <c r="W142" s="14" t="e">
        <f t="shared" si="80"/>
        <v>#REF!</v>
      </c>
      <c r="X142" s="14" t="e">
        <f t="shared" si="81"/>
        <v>#REF!</v>
      </c>
      <c r="Y142" s="6"/>
      <c r="Z142" s="6" t="e">
        <f t="shared" si="82"/>
        <v>#REF!</v>
      </c>
      <c r="AA142" s="6" t="e">
        <f t="shared" si="83"/>
        <v>#REF!</v>
      </c>
      <c r="AB142" s="6" t="e">
        <f t="shared" si="84"/>
        <v>#REF!</v>
      </c>
      <c r="AC142" s="6" t="e">
        <f t="shared" si="85"/>
        <v>#REF!</v>
      </c>
    </row>
    <row r="143" spans="1:29">
      <c r="A143" s="10" t="str">
        <f t="shared" si="74"/>
        <v/>
      </c>
      <c r="B143" s="10"/>
      <c r="C143" s="10" t="s">
        <v>1021</v>
      </c>
      <c r="D143" s="10" t="s">
        <v>817</v>
      </c>
      <c r="E143" s="10" t="s">
        <v>19</v>
      </c>
      <c r="F143" s="26">
        <v>12750</v>
      </c>
      <c r="G143" s="27">
        <v>0.05</v>
      </c>
      <c r="H143" s="27">
        <v>0.05</v>
      </c>
      <c r="I143" s="27">
        <v>79.770756129999995</v>
      </c>
      <c r="J143" s="11" t="e">
        <f>SUMIF(#REF!,C:C,#REF!)</f>
        <v>#REF!</v>
      </c>
      <c r="K143" s="14" t="e">
        <f>SUMIF(#REF!,C:C,#REF!)</f>
        <v>#REF!</v>
      </c>
      <c r="L143" s="14" t="e">
        <f>SUMIF(#REF!,C:C,#REF!)</f>
        <v>#REF!</v>
      </c>
      <c r="M143" s="13" t="e">
        <f>SUMIF(#REF!,C:C,#REF!)</f>
        <v>#REF!</v>
      </c>
      <c r="N143" s="13"/>
      <c r="O143" s="13"/>
      <c r="P143" s="13"/>
      <c r="Q143" s="13"/>
      <c r="R143" s="10" t="str">
        <f t="shared" si="75"/>
        <v>CA3039011026</v>
      </c>
      <c r="S143" s="10" t="str">
        <f t="shared" si="76"/>
        <v>Fairfax Financial Holdings Ltd</v>
      </c>
      <c r="T143" s="10" t="str">
        <f t="shared" si="77"/>
        <v>Canada</v>
      </c>
      <c r="U143" s="11" t="e">
        <f t="shared" si="78"/>
        <v>#REF!</v>
      </c>
      <c r="V143" s="14" t="e">
        <f t="shared" si="79"/>
        <v>#REF!</v>
      </c>
      <c r="W143" s="14" t="e">
        <f t="shared" si="80"/>
        <v>#REF!</v>
      </c>
      <c r="X143" s="14" t="e">
        <f t="shared" si="81"/>
        <v>#REF!</v>
      </c>
      <c r="Y143" s="6"/>
      <c r="Z143" s="6" t="e">
        <f t="shared" si="82"/>
        <v>#REF!</v>
      </c>
      <c r="AA143" s="6" t="e">
        <f t="shared" si="83"/>
        <v>#REF!</v>
      </c>
      <c r="AB143" s="6" t="e">
        <f t="shared" si="84"/>
        <v>#REF!</v>
      </c>
      <c r="AC143" s="6" t="e">
        <f t="shared" si="85"/>
        <v>#REF!</v>
      </c>
    </row>
    <row r="144" spans="1:29">
      <c r="A144" s="10"/>
      <c r="B144" s="10"/>
      <c r="C144" s="10" t="s">
        <v>521</v>
      </c>
      <c r="D144" s="10" t="s">
        <v>40</v>
      </c>
      <c r="E144" s="10" t="s">
        <v>5</v>
      </c>
      <c r="F144" s="26">
        <v>178749</v>
      </c>
      <c r="G144" s="27">
        <v>0.03</v>
      </c>
      <c r="H144" s="27">
        <v>0.03</v>
      </c>
      <c r="I144" s="27">
        <v>78.129362420000007</v>
      </c>
      <c r="J144" s="11" t="e">
        <f>SUMIF(#REF!,C:C,#REF!)</f>
        <v>#REF!</v>
      </c>
      <c r="K144" s="14" t="e">
        <f>SUMIF(#REF!,C:C,#REF!)</f>
        <v>#REF!</v>
      </c>
      <c r="L144" s="14" t="e">
        <f>SUMIF(#REF!,C:C,#REF!)</f>
        <v>#REF!</v>
      </c>
      <c r="M144" s="13" t="e">
        <f>SUMIF(#REF!,C:C,#REF!)</f>
        <v>#REF!</v>
      </c>
      <c r="N144" s="13"/>
      <c r="O144" s="13"/>
      <c r="P144" s="13"/>
      <c r="Q144" s="13"/>
      <c r="R144" s="10" t="str">
        <f t="shared" si="75"/>
        <v>US3119001044</v>
      </c>
      <c r="S144" s="10" t="str">
        <f t="shared" si="76"/>
        <v>Fastenal Co</v>
      </c>
      <c r="T144" s="10" t="str">
        <f t="shared" si="77"/>
        <v>USA</v>
      </c>
      <c r="U144" s="11" t="e">
        <f t="shared" si="78"/>
        <v>#REF!</v>
      </c>
      <c r="V144" s="14" t="e">
        <f t="shared" si="79"/>
        <v>#REF!</v>
      </c>
      <c r="W144" s="14" t="e">
        <f t="shared" si="80"/>
        <v>#REF!</v>
      </c>
      <c r="X144" s="14" t="e">
        <f t="shared" si="81"/>
        <v>#REF!</v>
      </c>
      <c r="Y144" s="6"/>
      <c r="Z144" s="6" t="e">
        <f t="shared" si="82"/>
        <v>#REF!</v>
      </c>
      <c r="AA144" s="6" t="e">
        <f t="shared" si="83"/>
        <v>#REF!</v>
      </c>
      <c r="AB144" s="6" t="e">
        <f t="shared" si="84"/>
        <v>#REF!</v>
      </c>
      <c r="AC144" s="6" t="e">
        <f t="shared" si="85"/>
        <v>#REF!</v>
      </c>
    </row>
    <row r="145" spans="1:29">
      <c r="A145" s="10"/>
      <c r="B145" s="10"/>
      <c r="C145" s="10" t="s">
        <v>1022</v>
      </c>
      <c r="D145" s="10" t="s">
        <v>195</v>
      </c>
      <c r="E145" s="10" t="s">
        <v>5</v>
      </c>
      <c r="F145" s="26">
        <v>46543</v>
      </c>
      <c r="G145" s="27">
        <v>0.02</v>
      </c>
      <c r="H145" s="27">
        <v>0.02</v>
      </c>
      <c r="I145" s="27">
        <v>79.454803159999997</v>
      </c>
      <c r="J145" s="11" t="e">
        <f>SUMIF(#REF!,C:C,#REF!)</f>
        <v>#REF!</v>
      </c>
      <c r="K145" s="14" t="e">
        <f>SUMIF(#REF!,C:C,#REF!)</f>
        <v>#REF!</v>
      </c>
      <c r="L145" s="14" t="e">
        <f>SUMIF(#REF!,C:C,#REF!)</f>
        <v>#REF!</v>
      </c>
      <c r="M145" s="13" t="e">
        <f>SUMIF(#REF!,C:C,#REF!)</f>
        <v>#REF!</v>
      </c>
      <c r="N145" s="13"/>
      <c r="O145" s="13"/>
      <c r="P145" s="13"/>
      <c r="Q145" s="13"/>
      <c r="R145" s="10" t="str">
        <f t="shared" si="75"/>
        <v>US31428X1063</v>
      </c>
      <c r="S145" s="10" t="str">
        <f t="shared" si="76"/>
        <v>FedEx Corp</v>
      </c>
      <c r="T145" s="10" t="str">
        <f t="shared" si="77"/>
        <v>USA</v>
      </c>
      <c r="U145" s="11" t="e">
        <f t="shared" si="78"/>
        <v>#REF!</v>
      </c>
      <c r="V145" s="14" t="e">
        <f t="shared" si="79"/>
        <v>#REF!</v>
      </c>
      <c r="W145" s="14" t="e">
        <f t="shared" si="80"/>
        <v>#REF!</v>
      </c>
      <c r="X145" s="14" t="e">
        <f t="shared" si="81"/>
        <v>#REF!</v>
      </c>
      <c r="Y145" s="6"/>
      <c r="Z145" s="6" t="e">
        <f t="shared" si="82"/>
        <v>#REF!</v>
      </c>
      <c r="AA145" s="6" t="e">
        <f t="shared" si="83"/>
        <v>#REF!</v>
      </c>
      <c r="AB145" s="6" t="e">
        <f t="shared" si="84"/>
        <v>#REF!</v>
      </c>
      <c r="AC145" s="6" t="e">
        <f t="shared" si="85"/>
        <v>#REF!</v>
      </c>
    </row>
    <row r="146" spans="1:29">
      <c r="A146" s="10"/>
      <c r="B146" s="10"/>
      <c r="C146" s="10" t="s">
        <v>295</v>
      </c>
      <c r="D146" s="10" t="s">
        <v>327</v>
      </c>
      <c r="E146" s="10" t="s">
        <v>12</v>
      </c>
      <c r="F146" s="26">
        <v>34520</v>
      </c>
      <c r="G146" s="27">
        <v>0.02</v>
      </c>
      <c r="H146" s="27">
        <v>0.02</v>
      </c>
      <c r="I146" s="27">
        <v>78.838146129999998</v>
      </c>
      <c r="J146" s="11" t="e">
        <f>SUMIF(#REF!,C:C,#REF!)</f>
        <v>#REF!</v>
      </c>
      <c r="K146" s="14" t="e">
        <f>SUMIF(#REF!,C:C,#REF!)</f>
        <v>#REF!</v>
      </c>
      <c r="L146" s="14" t="e">
        <f>SUMIF(#REF!,C:C,#REF!)</f>
        <v>#REF!</v>
      </c>
      <c r="M146" s="13" t="e">
        <f>SUMIF(#REF!,C:C,#REF!)</f>
        <v>#REF!</v>
      </c>
      <c r="N146" s="13"/>
      <c r="O146" s="13"/>
      <c r="P146" s="13"/>
      <c r="Q146" s="13"/>
      <c r="R146" s="10" t="str">
        <f t="shared" si="75"/>
        <v>NL0011585146</v>
      </c>
      <c r="S146" s="10" t="str">
        <f t="shared" si="76"/>
        <v>Ferrari NV</v>
      </c>
      <c r="T146" s="10" t="str">
        <f t="shared" si="77"/>
        <v>Italien</v>
      </c>
      <c r="U146" s="11" t="e">
        <f t="shared" si="78"/>
        <v>#REF!</v>
      </c>
      <c r="V146" s="14" t="e">
        <f t="shared" si="79"/>
        <v>#REF!</v>
      </c>
      <c r="W146" s="14" t="e">
        <f t="shared" si="80"/>
        <v>#REF!</v>
      </c>
      <c r="X146" s="14" t="e">
        <f t="shared" si="81"/>
        <v>#REF!</v>
      </c>
      <c r="Y146" s="6"/>
      <c r="Z146" s="6" t="e">
        <f t="shared" si="82"/>
        <v>#REF!</v>
      </c>
      <c r="AA146" s="6" t="e">
        <f t="shared" si="83"/>
        <v>#REF!</v>
      </c>
      <c r="AB146" s="6" t="e">
        <f t="shared" si="84"/>
        <v>#REF!</v>
      </c>
      <c r="AC146" s="6" t="e">
        <f t="shared" si="85"/>
        <v>#REF!</v>
      </c>
    </row>
    <row r="147" spans="1:29">
      <c r="A147" s="10" t="str">
        <f t="shared" si="74"/>
        <v/>
      </c>
      <c r="C147" s="10" t="s">
        <v>1023</v>
      </c>
      <c r="D147" s="10" t="s">
        <v>818</v>
      </c>
      <c r="E147" s="10" t="s">
        <v>5</v>
      </c>
      <c r="F147" s="26">
        <v>8159</v>
      </c>
      <c r="G147" s="27">
        <v>0.06</v>
      </c>
      <c r="H147" s="27">
        <v>0.06</v>
      </c>
      <c r="I147" s="27">
        <v>78.128036379999998</v>
      </c>
      <c r="J147" s="11" t="e">
        <f>SUMIF(#REF!,C:C,#REF!)</f>
        <v>#REF!</v>
      </c>
      <c r="K147" s="14" t="e">
        <f>SUMIF(#REF!,C:C,#REF!)</f>
        <v>#REF!</v>
      </c>
      <c r="L147" s="14" t="e">
        <f>SUMIF(#REF!,C:C,#REF!)</f>
        <v>#REF!</v>
      </c>
      <c r="M147" s="13" t="e">
        <f>SUMIF(#REF!,C:C,#REF!)</f>
        <v>#REF!</v>
      </c>
      <c r="N147" s="13"/>
      <c r="O147" s="13"/>
      <c r="P147" s="13"/>
      <c r="Q147" s="13"/>
      <c r="R147" s="10" t="str">
        <f t="shared" si="75"/>
        <v>US31946M1036</v>
      </c>
      <c r="S147" s="10" t="str">
        <f t="shared" si="76"/>
        <v>First Citizens BancShares Inc/NC</v>
      </c>
      <c r="T147" s="10" t="str">
        <f t="shared" si="77"/>
        <v>USA</v>
      </c>
      <c r="U147" s="11" t="e">
        <f t="shared" si="78"/>
        <v>#REF!</v>
      </c>
      <c r="V147" s="14" t="e">
        <f t="shared" si="79"/>
        <v>#REF!</v>
      </c>
      <c r="W147" s="14" t="e">
        <f t="shared" si="80"/>
        <v>#REF!</v>
      </c>
      <c r="X147" s="14" t="e">
        <f t="shared" si="81"/>
        <v>#REF!</v>
      </c>
      <c r="Y147" s="6"/>
      <c r="Z147" s="6" t="e">
        <f t="shared" si="82"/>
        <v>#REF!</v>
      </c>
      <c r="AA147" s="6" t="e">
        <f t="shared" si="83"/>
        <v>#REF!</v>
      </c>
      <c r="AB147" s="6" t="e">
        <f t="shared" si="84"/>
        <v>#REF!</v>
      </c>
      <c r="AC147" s="6" t="e">
        <f t="shared" si="85"/>
        <v>#REF!</v>
      </c>
    </row>
    <row r="148" spans="1:29">
      <c r="A148" s="10" t="str">
        <f t="shared" si="74"/>
        <v/>
      </c>
      <c r="B148" s="10"/>
      <c r="C148" s="10" t="s">
        <v>1024</v>
      </c>
      <c r="D148" s="10" t="s">
        <v>819</v>
      </c>
      <c r="E148" s="10" t="s">
        <v>5</v>
      </c>
      <c r="F148" s="26">
        <v>41273</v>
      </c>
      <c r="G148" s="27">
        <v>0.06</v>
      </c>
      <c r="H148" s="27">
        <v>0.06</v>
      </c>
      <c r="I148" s="27">
        <v>78.713699579999997</v>
      </c>
      <c r="J148" s="11" t="e">
        <f>SUMIF(#REF!,C:C,#REF!)</f>
        <v>#REF!</v>
      </c>
      <c r="K148" s="14" t="e">
        <f>SUMIF(#REF!,C:C,#REF!)</f>
        <v>#REF!</v>
      </c>
      <c r="L148" s="14" t="e">
        <f>SUMIF(#REF!,C:C,#REF!)</f>
        <v>#REF!</v>
      </c>
      <c r="M148" s="13" t="e">
        <f>SUMIF(#REF!,C:C,#REF!)</f>
        <v>#REF!</v>
      </c>
      <c r="N148" s="13"/>
      <c r="O148" s="13"/>
      <c r="P148" s="13"/>
      <c r="Q148" s="13"/>
      <c r="R148" s="10" t="str">
        <f t="shared" si="75"/>
        <v>US3390411052</v>
      </c>
      <c r="S148" s="10" t="str">
        <f t="shared" si="76"/>
        <v>FleetCor Technologies Inc</v>
      </c>
      <c r="T148" s="10" t="str">
        <f t="shared" si="77"/>
        <v>USA</v>
      </c>
      <c r="U148" s="11" t="e">
        <f t="shared" si="78"/>
        <v>#REF!</v>
      </c>
      <c r="V148" s="14" t="e">
        <f t="shared" si="79"/>
        <v>#REF!</v>
      </c>
      <c r="W148" s="14" t="e">
        <f t="shared" si="80"/>
        <v>#REF!</v>
      </c>
      <c r="X148" s="14" t="e">
        <f t="shared" si="81"/>
        <v>#REF!</v>
      </c>
      <c r="Y148" s="6"/>
      <c r="Z148" s="6" t="e">
        <f t="shared" si="82"/>
        <v>#REF!</v>
      </c>
      <c r="AA148" s="6" t="e">
        <f t="shared" si="83"/>
        <v>#REF!</v>
      </c>
      <c r="AB148" s="6" t="e">
        <f t="shared" si="84"/>
        <v>#REF!</v>
      </c>
      <c r="AC148" s="6" t="e">
        <f t="shared" si="85"/>
        <v>#REF!</v>
      </c>
    </row>
    <row r="149" spans="1:29">
      <c r="A149" s="10" t="str">
        <f t="shared" si="74"/>
        <v/>
      </c>
      <c r="B149" s="10"/>
      <c r="C149" s="10" t="s">
        <v>1025</v>
      </c>
      <c r="D149" s="10" t="s">
        <v>820</v>
      </c>
      <c r="E149" s="10" t="s">
        <v>341</v>
      </c>
      <c r="F149" s="26">
        <v>2095800</v>
      </c>
      <c r="G149" s="27">
        <v>0.01</v>
      </c>
      <c r="H149" s="27">
        <v>0.01</v>
      </c>
      <c r="I149" s="27">
        <v>12.60325007</v>
      </c>
      <c r="J149" s="11" t="e">
        <f>SUMIF(#REF!,C:C,#REF!)</f>
        <v>#REF!</v>
      </c>
      <c r="K149" s="14" t="e">
        <f>SUMIF(#REF!,C:C,#REF!)</f>
        <v>#REF!</v>
      </c>
      <c r="L149" s="14" t="e">
        <f>SUMIF(#REF!,C:C,#REF!)</f>
        <v>#REF!</v>
      </c>
      <c r="M149" s="13" t="e">
        <f>SUMIF(#REF!,C:C,#REF!)</f>
        <v>#REF!</v>
      </c>
      <c r="N149" s="13"/>
      <c r="O149" s="13"/>
      <c r="P149" s="13"/>
      <c r="Q149" s="13"/>
      <c r="R149" s="10" t="str">
        <f t="shared" si="75"/>
        <v>CNE000001KK2</v>
      </c>
      <c r="S149" s="10" t="str">
        <f t="shared" si="76"/>
        <v>Focus Media Information Technology Co Ltd</v>
      </c>
      <c r="T149" s="10" t="str">
        <f t="shared" si="77"/>
        <v>Kina</v>
      </c>
      <c r="U149" s="11" t="e">
        <f t="shared" si="78"/>
        <v>#REF!</v>
      </c>
      <c r="V149" s="14" t="e">
        <f t="shared" si="79"/>
        <v>#REF!</v>
      </c>
      <c r="W149" s="14" t="e">
        <f t="shared" si="80"/>
        <v>#REF!</v>
      </c>
      <c r="X149" s="14" t="e">
        <f t="shared" si="81"/>
        <v>#REF!</v>
      </c>
      <c r="Y149" s="6"/>
      <c r="Z149" s="6" t="e">
        <f t="shared" si="82"/>
        <v>#REF!</v>
      </c>
      <c r="AA149" s="6" t="e">
        <f t="shared" si="83"/>
        <v>#REF!</v>
      </c>
      <c r="AB149" s="6" t="e">
        <f t="shared" si="84"/>
        <v>#REF!</v>
      </c>
      <c r="AC149" s="6" t="e">
        <f t="shared" si="85"/>
        <v>#REF!</v>
      </c>
    </row>
    <row r="150" spans="1:29">
      <c r="A150" s="10" t="str">
        <f t="shared" si="74"/>
        <v/>
      </c>
      <c r="B150" s="10"/>
      <c r="C150" s="10" t="s">
        <v>241</v>
      </c>
      <c r="D150" s="10" t="s">
        <v>41</v>
      </c>
      <c r="E150" s="10" t="s">
        <v>81</v>
      </c>
      <c r="F150" s="26">
        <v>752311</v>
      </c>
      <c r="G150" s="27">
        <v>0.03</v>
      </c>
      <c r="H150" s="27">
        <v>0.03</v>
      </c>
      <c r="I150" s="27">
        <v>66.254236259999999</v>
      </c>
      <c r="J150" s="11" t="e">
        <f>SUMIF(#REF!,C:C,#REF!)</f>
        <v>#REF!</v>
      </c>
      <c r="K150" s="14" t="e">
        <f>SUMIF(#REF!,C:C,#REF!)</f>
        <v>#REF!</v>
      </c>
      <c r="L150" s="14" t="e">
        <f>SUMIF(#REF!,C:C,#REF!)</f>
        <v>#REF!</v>
      </c>
      <c r="M150" s="13" t="e">
        <f>SUMIF(#REF!,C:C,#REF!)</f>
        <v>#REF!</v>
      </c>
      <c r="N150" s="13"/>
      <c r="O150" s="13"/>
      <c r="P150" s="13"/>
      <c r="Q150" s="13"/>
      <c r="R150" s="10" t="str">
        <f t="shared" si="75"/>
        <v>MXP320321310</v>
      </c>
      <c r="S150" s="10" t="str">
        <f t="shared" si="76"/>
        <v>Fomento Economico Mexicano SAB de CV</v>
      </c>
      <c r="T150" s="10" t="str">
        <f t="shared" si="77"/>
        <v>Mexico</v>
      </c>
      <c r="U150" s="11" t="e">
        <f t="shared" si="78"/>
        <v>#REF!</v>
      </c>
      <c r="V150" s="14" t="e">
        <f t="shared" si="79"/>
        <v>#REF!</v>
      </c>
      <c r="W150" s="14" t="e">
        <f t="shared" si="80"/>
        <v>#REF!</v>
      </c>
      <c r="X150" s="14" t="e">
        <f t="shared" si="81"/>
        <v>#REF!</v>
      </c>
      <c r="Y150" s="6"/>
      <c r="Z150" s="6" t="e">
        <f t="shared" si="82"/>
        <v>#REF!</v>
      </c>
      <c r="AA150" s="6" t="e">
        <f t="shared" si="83"/>
        <v>#REF!</v>
      </c>
      <c r="AB150" s="6" t="e">
        <f t="shared" si="84"/>
        <v>#REF!</v>
      </c>
      <c r="AC150" s="6" t="e">
        <f t="shared" si="85"/>
        <v>#REF!</v>
      </c>
    </row>
    <row r="151" spans="1:29">
      <c r="A151" s="10" t="str">
        <f t="shared" si="74"/>
        <v/>
      </c>
      <c r="B151" s="10"/>
      <c r="C151" s="10" t="s">
        <v>242</v>
      </c>
      <c r="D151" s="10" t="s">
        <v>821</v>
      </c>
      <c r="E151" s="10" t="s">
        <v>18</v>
      </c>
      <c r="F151" s="26">
        <v>663977</v>
      </c>
      <c r="G151" s="27">
        <v>0.02</v>
      </c>
      <c r="H151" s="27">
        <v>0.02</v>
      </c>
      <c r="I151" s="27">
        <v>88.726199429999994</v>
      </c>
      <c r="J151" s="11" t="e">
        <f>SUMIF(#REF!,C:C,#REF!)</f>
        <v>#REF!</v>
      </c>
      <c r="K151" s="14" t="e">
        <f>SUMIF(#REF!,C:C,#REF!)</f>
        <v>#REF!</v>
      </c>
      <c r="L151" s="14" t="e">
        <f>SUMIF(#REF!,C:C,#REF!)</f>
        <v>#REF!</v>
      </c>
      <c r="M151" s="13" t="e">
        <f>SUMIF(#REF!,C:C,#REF!)</f>
        <v>#REF!</v>
      </c>
      <c r="N151" s="13"/>
      <c r="O151" s="13"/>
      <c r="P151" s="13"/>
      <c r="Q151" s="13"/>
      <c r="R151" s="10" t="str">
        <f t="shared" si="75"/>
        <v>AU000000FMG4</v>
      </c>
      <c r="S151" s="10" t="str">
        <f t="shared" si="76"/>
        <v>Fortescue Ltd</v>
      </c>
      <c r="T151" s="10" t="str">
        <f t="shared" si="77"/>
        <v>Australien</v>
      </c>
      <c r="U151" s="11" t="e">
        <f t="shared" si="78"/>
        <v>#REF!</v>
      </c>
      <c r="V151" s="14" t="e">
        <f t="shared" si="79"/>
        <v>#REF!</v>
      </c>
      <c r="W151" s="14" t="e">
        <f t="shared" si="80"/>
        <v>#REF!</v>
      </c>
      <c r="X151" s="14" t="e">
        <f t="shared" si="81"/>
        <v>#REF!</v>
      </c>
      <c r="Y151" s="6"/>
      <c r="Z151" s="6" t="e">
        <f t="shared" si="82"/>
        <v>#REF!</v>
      </c>
      <c r="AA151" s="6" t="e">
        <f t="shared" si="83"/>
        <v>#REF!</v>
      </c>
      <c r="AB151" s="6" t="e">
        <f t="shared" si="84"/>
        <v>#REF!</v>
      </c>
      <c r="AC151" s="6" t="e">
        <f t="shared" si="85"/>
        <v>#REF!</v>
      </c>
    </row>
    <row r="152" spans="1:29">
      <c r="A152" s="10" t="str">
        <f t="shared" si="74"/>
        <v/>
      </c>
      <c r="C152" s="9" t="s">
        <v>631</v>
      </c>
      <c r="D152" s="10" t="s">
        <v>685</v>
      </c>
      <c r="E152" s="10" t="s">
        <v>341</v>
      </c>
      <c r="F152" s="26">
        <v>372250</v>
      </c>
      <c r="G152" s="27">
        <v>0.02</v>
      </c>
      <c r="H152" s="27">
        <v>0.02</v>
      </c>
      <c r="I152" s="27">
        <v>13.24359254</v>
      </c>
      <c r="J152" s="11" t="e">
        <f>SUMIF(#REF!,C:C,#REF!)</f>
        <v>#REF!</v>
      </c>
      <c r="K152" s="14" t="e">
        <f>SUMIF(#REF!,C:C,#REF!)</f>
        <v>#REF!</v>
      </c>
      <c r="L152" s="14" t="e">
        <f>SUMIF(#REF!,C:C,#REF!)</f>
        <v>#REF!</v>
      </c>
      <c r="M152" s="13" t="e">
        <f>SUMIF(#REF!,C:C,#REF!)</f>
        <v>#REF!</v>
      </c>
      <c r="N152" s="13"/>
      <c r="O152" s="13"/>
      <c r="P152" s="13"/>
      <c r="Q152" s="13"/>
      <c r="R152" s="10" t="str">
        <f t="shared" si="75"/>
        <v>CNE000000230</v>
      </c>
      <c r="S152" s="10" t="str">
        <f t="shared" si="76"/>
        <v>Fuyao Glass Industry Group Co Ltd</v>
      </c>
      <c r="T152" s="10" t="str">
        <f t="shared" si="77"/>
        <v>Kina</v>
      </c>
      <c r="U152" s="11" t="e">
        <f t="shared" si="78"/>
        <v>#REF!</v>
      </c>
      <c r="V152" s="14" t="e">
        <f t="shared" si="79"/>
        <v>#REF!</v>
      </c>
      <c r="W152" s="14" t="e">
        <f t="shared" si="80"/>
        <v>#REF!</v>
      </c>
      <c r="X152" s="14" t="e">
        <f t="shared" si="81"/>
        <v>#REF!</v>
      </c>
      <c r="Y152" s="6"/>
      <c r="Z152" s="6" t="e">
        <f t="shared" si="82"/>
        <v>#REF!</v>
      </c>
      <c r="AA152" s="6" t="e">
        <f t="shared" si="83"/>
        <v>#REF!</v>
      </c>
      <c r="AB152" s="6" t="e">
        <f t="shared" si="84"/>
        <v>#REF!</v>
      </c>
      <c r="AC152" s="6" t="e">
        <f t="shared" si="85"/>
        <v>#REF!</v>
      </c>
    </row>
    <row r="153" spans="1:29">
      <c r="A153" s="10" t="str">
        <f t="shared" si="74"/>
        <v/>
      </c>
      <c r="B153" s="10"/>
      <c r="C153" s="10" t="s">
        <v>1026</v>
      </c>
      <c r="D153" s="10" t="s">
        <v>822</v>
      </c>
      <c r="E153" s="10" t="s">
        <v>21</v>
      </c>
      <c r="F153" s="26">
        <v>74168</v>
      </c>
      <c r="G153" s="27">
        <v>0.22999999999999998</v>
      </c>
      <c r="H153" s="27">
        <v>0.22999999999999998</v>
      </c>
      <c r="I153" s="27">
        <v>62.974036580000003</v>
      </c>
      <c r="J153" s="11" t="e">
        <f>SUMIF(#REF!,C:C,#REF!)</f>
        <v>#REF!</v>
      </c>
      <c r="K153" s="14" t="e">
        <f>SUMIF(#REF!,C:C,#REF!)</f>
        <v>#REF!</v>
      </c>
      <c r="L153" s="14" t="e">
        <f>SUMIF(#REF!,C:C,#REF!)</f>
        <v>#REF!</v>
      </c>
      <c r="M153" s="13" t="e">
        <f>SUMIF(#REF!,C:C,#REF!)</f>
        <v>#REF!</v>
      </c>
      <c r="N153" s="13"/>
      <c r="O153" s="13"/>
      <c r="P153" s="13"/>
      <c r="Q153" s="13"/>
      <c r="R153" s="10" t="str">
        <f t="shared" si="75"/>
        <v>GB0003718474</v>
      </c>
      <c r="S153" s="10" t="str">
        <f t="shared" si="76"/>
        <v>Games Workshop Group PLC</v>
      </c>
      <c r="T153" s="10" t="str">
        <f t="shared" si="77"/>
        <v>Storbritannien</v>
      </c>
      <c r="U153" s="11" t="e">
        <f t="shared" si="78"/>
        <v>#REF!</v>
      </c>
      <c r="V153" s="14" t="e">
        <f t="shared" si="79"/>
        <v>#REF!</v>
      </c>
      <c r="W153" s="14" t="e">
        <f t="shared" si="80"/>
        <v>#REF!</v>
      </c>
      <c r="X153" s="14" t="e">
        <f t="shared" si="81"/>
        <v>#REF!</v>
      </c>
      <c r="Y153" s="6"/>
      <c r="Z153" s="6" t="e">
        <f t="shared" si="82"/>
        <v>#REF!</v>
      </c>
      <c r="AA153" s="6" t="e">
        <f t="shared" si="83"/>
        <v>#REF!</v>
      </c>
      <c r="AB153" s="6" t="e">
        <f t="shared" si="84"/>
        <v>#REF!</v>
      </c>
      <c r="AC153" s="6" t="e">
        <f t="shared" si="85"/>
        <v>#REF!</v>
      </c>
    </row>
    <row r="154" spans="1:29">
      <c r="A154" s="10" t="str">
        <f t="shared" si="74"/>
        <v/>
      </c>
      <c r="B154" s="10"/>
      <c r="C154" s="10" t="s">
        <v>381</v>
      </c>
      <c r="D154" s="10" t="s">
        <v>426</v>
      </c>
      <c r="E154" s="10" t="s">
        <v>5</v>
      </c>
      <c r="F154" s="26">
        <v>237242</v>
      </c>
      <c r="G154" s="27">
        <v>0.09</v>
      </c>
      <c r="H154" s="27">
        <v>0.09</v>
      </c>
      <c r="I154" s="27">
        <v>79.008805499999994</v>
      </c>
      <c r="J154" s="11" t="e">
        <f>SUMIF(#REF!,C:C,#REF!)</f>
        <v>#REF!</v>
      </c>
      <c r="K154" s="14" t="e">
        <f>SUMIF(#REF!,C:C,#REF!)</f>
        <v>#REF!</v>
      </c>
      <c r="L154" s="14" t="e">
        <f>SUMIF(#REF!,C:C,#REF!)</f>
        <v>#REF!</v>
      </c>
      <c r="M154" s="13" t="e">
        <f>SUMIF(#REF!,C:C,#REF!)</f>
        <v>#REF!</v>
      </c>
      <c r="N154" s="13"/>
      <c r="O154" s="13"/>
      <c r="P154" s="13"/>
      <c r="Q154" s="13"/>
      <c r="R154" s="10" t="str">
        <f t="shared" si="75"/>
        <v>US36467J1088</v>
      </c>
      <c r="S154" s="10" t="str">
        <f t="shared" si="76"/>
        <v>Gaming and Leisure Properties Inc</v>
      </c>
      <c r="T154" s="10" t="str">
        <f t="shared" si="77"/>
        <v>USA</v>
      </c>
      <c r="U154" s="11" t="e">
        <f t="shared" si="78"/>
        <v>#REF!</v>
      </c>
      <c r="V154" s="14" t="e">
        <f t="shared" si="79"/>
        <v>#REF!</v>
      </c>
      <c r="W154" s="14" t="e">
        <f t="shared" si="80"/>
        <v>#REF!</v>
      </c>
      <c r="X154" s="14" t="e">
        <f t="shared" si="81"/>
        <v>#REF!</v>
      </c>
      <c r="Y154" s="6"/>
      <c r="Z154" s="6" t="e">
        <f t="shared" si="82"/>
        <v>#REF!</v>
      </c>
      <c r="AA154" s="6" t="e">
        <f t="shared" si="83"/>
        <v>#REF!</v>
      </c>
      <c r="AB154" s="6" t="e">
        <f t="shared" si="84"/>
        <v>#REF!</v>
      </c>
      <c r="AC154" s="6" t="e">
        <f t="shared" si="85"/>
        <v>#REF!</v>
      </c>
    </row>
    <row r="155" spans="1:29">
      <c r="A155" s="10" t="str">
        <f t="shared" si="74"/>
        <v/>
      </c>
      <c r="C155" s="10" t="s">
        <v>522</v>
      </c>
      <c r="D155" s="10" t="s">
        <v>575</v>
      </c>
      <c r="E155" s="10" t="s">
        <v>10</v>
      </c>
      <c r="F155" s="26">
        <v>95065</v>
      </c>
      <c r="G155" s="27">
        <v>0.06</v>
      </c>
      <c r="H155" s="27">
        <v>0.06</v>
      </c>
      <c r="I155" s="27">
        <v>26.709651529999999</v>
      </c>
      <c r="J155" s="11" t="e">
        <f>SUMIF(#REF!,C:C,#REF!)</f>
        <v>#REF!</v>
      </c>
      <c r="K155" s="14" t="e">
        <f>SUMIF(#REF!,C:C,#REF!)</f>
        <v>#REF!</v>
      </c>
      <c r="L155" s="14" t="e">
        <f>SUMIF(#REF!,C:C,#REF!)</f>
        <v>#REF!</v>
      </c>
      <c r="M155" s="13" t="e">
        <f>SUMIF(#REF!,C:C,#REF!)</f>
        <v>#REF!</v>
      </c>
      <c r="N155" s="13"/>
      <c r="O155" s="13"/>
      <c r="P155" s="13"/>
      <c r="Q155" s="13"/>
      <c r="R155" s="10" t="str">
        <f t="shared" si="75"/>
        <v>DE0006602006</v>
      </c>
      <c r="S155" s="10" t="str">
        <f t="shared" si="76"/>
        <v>GEA Group AG</v>
      </c>
      <c r="T155" s="10" t="str">
        <f t="shared" si="77"/>
        <v>Tyskland</v>
      </c>
      <c r="U155" s="11" t="e">
        <f t="shared" si="78"/>
        <v>#REF!</v>
      </c>
      <c r="V155" s="14" t="e">
        <f t="shared" si="79"/>
        <v>#REF!</v>
      </c>
      <c r="W155" s="14" t="e">
        <f t="shared" si="80"/>
        <v>#REF!</v>
      </c>
      <c r="X155" s="14" t="e">
        <f t="shared" si="81"/>
        <v>#REF!</v>
      </c>
      <c r="Y155" s="6"/>
      <c r="Z155" s="6" t="e">
        <f t="shared" si="82"/>
        <v>#REF!</v>
      </c>
      <c r="AA155" s="6" t="e">
        <f t="shared" si="83"/>
        <v>#REF!</v>
      </c>
      <c r="AB155" s="6" t="e">
        <f t="shared" si="84"/>
        <v>#REF!</v>
      </c>
      <c r="AC155" s="6" t="e">
        <f t="shared" si="85"/>
        <v>#REF!</v>
      </c>
    </row>
    <row r="156" spans="1:29">
      <c r="A156" s="10" t="str">
        <f t="shared" si="74"/>
        <v>General Dynamics Corp</v>
      </c>
      <c r="B156" s="10" t="str">
        <f>LOWER(D156)</f>
        <v>general dynamics corp</v>
      </c>
      <c r="C156" s="10" t="s">
        <v>1027</v>
      </c>
      <c r="D156" s="10" t="s">
        <v>823</v>
      </c>
      <c r="E156" s="10" t="s">
        <v>5</v>
      </c>
      <c r="F156" s="26">
        <v>45369</v>
      </c>
      <c r="G156" s="27">
        <v>0.02</v>
      </c>
      <c r="H156" s="27">
        <v>0.02</v>
      </c>
      <c r="I156" s="27">
        <v>79.501943800000006</v>
      </c>
      <c r="J156" s="11" t="e">
        <f>SUMIF(#REF!,C:C,#REF!)</f>
        <v>#REF!</v>
      </c>
      <c r="K156" s="14" t="e">
        <f>SUMIF(#REF!,C:C,#REF!)</f>
        <v>#REF!</v>
      </c>
      <c r="L156" s="14" t="e">
        <f>SUMIF(#REF!,C:C,#REF!)</f>
        <v>#REF!</v>
      </c>
      <c r="M156" s="13" t="e">
        <f>SUMIF(#REF!,C:C,#REF!)</f>
        <v>#REF!</v>
      </c>
      <c r="N156" s="13"/>
      <c r="O156" s="13"/>
      <c r="P156" s="13"/>
      <c r="Q156" s="13"/>
      <c r="R156" s="10" t="str">
        <f t="shared" si="75"/>
        <v>US3695501086</v>
      </c>
      <c r="S156" s="10" t="str">
        <f t="shared" si="76"/>
        <v>General Dynamics Corp</v>
      </c>
      <c r="T156" s="10" t="str">
        <f t="shared" si="77"/>
        <v>USA</v>
      </c>
      <c r="U156" s="11" t="e">
        <f t="shared" si="78"/>
        <v>#REF!</v>
      </c>
      <c r="V156" s="14" t="e">
        <f t="shared" si="79"/>
        <v>#REF!</v>
      </c>
      <c r="W156" s="14" t="e">
        <f t="shared" si="80"/>
        <v>#REF!</v>
      </c>
      <c r="X156" s="14" t="e">
        <f t="shared" si="81"/>
        <v>#REF!</v>
      </c>
      <c r="Y156" s="6"/>
      <c r="Z156" s="6" t="e">
        <f t="shared" si="82"/>
        <v>#REF!</v>
      </c>
      <c r="AA156" s="6" t="e">
        <f t="shared" si="83"/>
        <v>#REF!</v>
      </c>
      <c r="AB156" s="6" t="e">
        <f t="shared" si="84"/>
        <v>#REF!</v>
      </c>
      <c r="AC156" s="6" t="e">
        <f t="shared" si="85"/>
        <v>#REF!</v>
      </c>
    </row>
    <row r="157" spans="1:29">
      <c r="A157" s="10" t="str">
        <f t="shared" si="74"/>
        <v/>
      </c>
      <c r="C157" s="10" t="s">
        <v>1028</v>
      </c>
      <c r="D157" s="10" t="s">
        <v>824</v>
      </c>
      <c r="E157" s="10" t="s">
        <v>5</v>
      </c>
      <c r="F157" s="26">
        <v>91103</v>
      </c>
      <c r="G157" s="27">
        <v>0.01</v>
      </c>
      <c r="H157" s="27">
        <v>0.01</v>
      </c>
      <c r="I157" s="27">
        <v>78.466125770000005</v>
      </c>
      <c r="J157" s="11" t="e">
        <f>SUMIF(#REF!,C:C,#REF!)</f>
        <v>#REF!</v>
      </c>
      <c r="K157" s="14" t="e">
        <f>SUMIF(#REF!,C:C,#REF!)</f>
        <v>#REF!</v>
      </c>
      <c r="L157" s="14" t="e">
        <f>SUMIF(#REF!,C:C,#REF!)</f>
        <v>#REF!</v>
      </c>
      <c r="M157" s="13" t="e">
        <f>SUMIF(#REF!,C:C,#REF!)</f>
        <v>#REF!</v>
      </c>
      <c r="N157" s="13"/>
      <c r="O157" s="13"/>
      <c r="P157" s="13"/>
      <c r="Q157" s="13"/>
      <c r="R157" s="10" t="str">
        <f t="shared" si="75"/>
        <v>US3696043013</v>
      </c>
      <c r="S157" s="10" t="str">
        <f t="shared" si="76"/>
        <v>General Electric Co</v>
      </c>
      <c r="T157" s="10" t="str">
        <f t="shared" si="77"/>
        <v>USA</v>
      </c>
      <c r="U157" s="11" t="e">
        <f t="shared" si="78"/>
        <v>#REF!</v>
      </c>
      <c r="V157" s="14" t="e">
        <f t="shared" si="79"/>
        <v>#REF!</v>
      </c>
      <c r="W157" s="14" t="e">
        <f t="shared" si="80"/>
        <v>#REF!</v>
      </c>
      <c r="X157" s="14" t="e">
        <f t="shared" si="81"/>
        <v>#REF!</v>
      </c>
      <c r="Y157" s="6"/>
      <c r="Z157" s="6" t="e">
        <f t="shared" si="82"/>
        <v>#REF!</v>
      </c>
      <c r="AA157" s="6" t="e">
        <f t="shared" si="83"/>
        <v>#REF!</v>
      </c>
      <c r="AB157" s="6" t="e">
        <f t="shared" si="84"/>
        <v>#REF!</v>
      </c>
      <c r="AC157" s="6" t="e">
        <f t="shared" si="85"/>
        <v>#REF!</v>
      </c>
    </row>
    <row r="158" spans="1:29">
      <c r="A158" s="10" t="str">
        <f t="shared" si="74"/>
        <v/>
      </c>
      <c r="B158" s="10"/>
      <c r="C158" s="10" t="s">
        <v>1029</v>
      </c>
      <c r="D158" s="10" t="s">
        <v>825</v>
      </c>
      <c r="E158" s="10" t="s">
        <v>5</v>
      </c>
      <c r="F158" s="26">
        <v>355214</v>
      </c>
      <c r="G158" s="27">
        <v>0.15</v>
      </c>
      <c r="H158" s="27">
        <v>0.15</v>
      </c>
      <c r="I158" s="27">
        <v>78.289409430000006</v>
      </c>
      <c r="J158" s="11" t="e">
        <f>SUMIF(#REF!,C:C,#REF!)</f>
        <v>#REF!</v>
      </c>
      <c r="K158" s="14" t="e">
        <f>SUMIF(#REF!,C:C,#REF!)</f>
        <v>#REF!</v>
      </c>
      <c r="L158" s="14" t="e">
        <f>SUMIF(#REF!,C:C,#REF!)</f>
        <v>#REF!</v>
      </c>
      <c r="M158" s="13" t="e">
        <f>SUMIF(#REF!,C:C,#REF!)</f>
        <v>#REF!</v>
      </c>
      <c r="N158" s="13"/>
      <c r="O158" s="13"/>
      <c r="P158" s="13"/>
      <c r="Q158" s="13"/>
      <c r="R158" s="10" t="str">
        <f t="shared" si="75"/>
        <v>US3719011096</v>
      </c>
      <c r="S158" s="10" t="str">
        <f t="shared" si="76"/>
        <v>Gentex Corp</v>
      </c>
      <c r="T158" s="10" t="str">
        <f t="shared" si="77"/>
        <v>USA</v>
      </c>
      <c r="U158" s="11" t="e">
        <f t="shared" si="78"/>
        <v>#REF!</v>
      </c>
      <c r="V158" s="14" t="e">
        <f t="shared" si="79"/>
        <v>#REF!</v>
      </c>
      <c r="W158" s="14" t="e">
        <f t="shared" si="80"/>
        <v>#REF!</v>
      </c>
      <c r="X158" s="14" t="e">
        <f t="shared" si="81"/>
        <v>#REF!</v>
      </c>
      <c r="Y158" s="6"/>
      <c r="Z158" s="6" t="e">
        <f t="shared" si="82"/>
        <v>#REF!</v>
      </c>
      <c r="AA158" s="6" t="e">
        <f t="shared" si="83"/>
        <v>#REF!</v>
      </c>
      <c r="AB158" s="6" t="e">
        <f t="shared" si="84"/>
        <v>#REF!</v>
      </c>
      <c r="AC158" s="6" t="e">
        <f t="shared" si="85"/>
        <v>#REF!</v>
      </c>
    </row>
    <row r="159" spans="1:29">
      <c r="A159" s="10" t="str">
        <f t="shared" si="74"/>
        <v/>
      </c>
      <c r="C159" s="10" t="s">
        <v>296</v>
      </c>
      <c r="D159" s="10" t="s">
        <v>328</v>
      </c>
      <c r="E159" s="10" t="s">
        <v>5</v>
      </c>
      <c r="F159" s="26">
        <v>145321</v>
      </c>
      <c r="G159" s="27">
        <v>0.01</v>
      </c>
      <c r="H159" s="27">
        <v>0.01</v>
      </c>
      <c r="I159" s="27">
        <v>79.444488329999999</v>
      </c>
      <c r="J159" s="11" t="e">
        <f>SUMIF(#REF!,C:C,#REF!)</f>
        <v>#REF!</v>
      </c>
      <c r="K159" s="14" t="e">
        <f>SUMIF(#REF!,C:C,#REF!)</f>
        <v>#REF!</v>
      </c>
      <c r="L159" s="14" t="e">
        <f>SUMIF(#REF!,C:C,#REF!)</f>
        <v>#REF!</v>
      </c>
      <c r="M159" s="13" t="e">
        <f>SUMIF(#REF!,C:C,#REF!)</f>
        <v>#REF!</v>
      </c>
      <c r="N159" s="13"/>
      <c r="O159" s="13"/>
      <c r="P159" s="13"/>
      <c r="Q159" s="13"/>
      <c r="R159" s="10" t="str">
        <f t="shared" si="75"/>
        <v>US3755581036</v>
      </c>
      <c r="S159" s="10" t="str">
        <f t="shared" si="76"/>
        <v>Gilead Sciences Inc</v>
      </c>
      <c r="T159" s="10" t="str">
        <f t="shared" si="77"/>
        <v>USA</v>
      </c>
      <c r="U159" s="11" t="e">
        <f t="shared" si="78"/>
        <v>#REF!</v>
      </c>
      <c r="V159" s="14" t="e">
        <f t="shared" si="79"/>
        <v>#REF!</v>
      </c>
      <c r="W159" s="14" t="e">
        <f t="shared" si="80"/>
        <v>#REF!</v>
      </c>
      <c r="X159" s="14" t="e">
        <f t="shared" si="81"/>
        <v>#REF!</v>
      </c>
      <c r="Y159" s="6"/>
      <c r="Z159" s="6" t="e">
        <f t="shared" si="82"/>
        <v>#REF!</v>
      </c>
      <c r="AA159" s="6" t="e">
        <f t="shared" si="83"/>
        <v>#REF!</v>
      </c>
      <c r="AB159" s="6" t="e">
        <f t="shared" si="84"/>
        <v>#REF!</v>
      </c>
      <c r="AC159" s="6" t="e">
        <f t="shared" si="85"/>
        <v>#REF!</v>
      </c>
    </row>
    <row r="160" spans="1:29">
      <c r="A160" s="10" t="str">
        <f t="shared" si="74"/>
        <v/>
      </c>
      <c r="B160" s="10"/>
      <c r="C160" s="10" t="s">
        <v>632</v>
      </c>
      <c r="D160" s="10" t="s">
        <v>686</v>
      </c>
      <c r="E160" s="10" t="s">
        <v>7</v>
      </c>
      <c r="F160" s="26">
        <v>312430</v>
      </c>
      <c r="G160" s="27">
        <v>0.12</v>
      </c>
      <c r="H160" s="27">
        <v>0.12</v>
      </c>
      <c r="I160" s="27">
        <v>34.72576359</v>
      </c>
      <c r="J160" s="11" t="e">
        <f>SUMIF(#REF!,C:C,#REF!)</f>
        <v>#REF!</v>
      </c>
      <c r="K160" s="14" t="e">
        <f>SUMIF(#REF!,C:C,#REF!)</f>
        <v>#REF!</v>
      </c>
      <c r="L160" s="14" t="e">
        <f>SUMIF(#REF!,C:C,#REF!)</f>
        <v>#REF!</v>
      </c>
      <c r="M160" s="13" t="e">
        <f>SUMIF(#REF!,C:C,#REF!)</f>
        <v>#REF!</v>
      </c>
      <c r="N160" s="13"/>
      <c r="O160" s="13"/>
      <c r="P160" s="13"/>
      <c r="Q160" s="13"/>
      <c r="R160" s="10" t="str">
        <f t="shared" si="75"/>
        <v>IE0000669501</v>
      </c>
      <c r="S160" s="10" t="str">
        <f t="shared" si="76"/>
        <v>Glanbia PLC</v>
      </c>
      <c r="T160" s="10" t="str">
        <f t="shared" si="77"/>
        <v>Irland</v>
      </c>
      <c r="U160" s="11" t="e">
        <f t="shared" si="78"/>
        <v>#REF!</v>
      </c>
      <c r="V160" s="14" t="e">
        <f t="shared" si="79"/>
        <v>#REF!</v>
      </c>
      <c r="W160" s="14" t="e">
        <f t="shared" si="80"/>
        <v>#REF!</v>
      </c>
      <c r="X160" s="14" t="e">
        <f t="shared" si="81"/>
        <v>#REF!</v>
      </c>
      <c r="Y160" s="6"/>
      <c r="Z160" s="6" t="e">
        <f t="shared" si="82"/>
        <v>#REF!</v>
      </c>
      <c r="AA160" s="6" t="e">
        <f t="shared" si="83"/>
        <v>#REF!</v>
      </c>
      <c r="AB160" s="6" t="e">
        <f t="shared" si="84"/>
        <v>#REF!</v>
      </c>
      <c r="AC160" s="6" t="e">
        <f t="shared" si="85"/>
        <v>#REF!</v>
      </c>
    </row>
    <row r="161" spans="1:29">
      <c r="A161" s="10" t="str">
        <f t="shared" si="74"/>
        <v/>
      </c>
      <c r="B161" s="10"/>
      <c r="C161" s="10" t="s">
        <v>633</v>
      </c>
      <c r="D161" s="10" t="s">
        <v>687</v>
      </c>
      <c r="E161" s="10" t="s">
        <v>5</v>
      </c>
      <c r="F161" s="26">
        <v>96246</v>
      </c>
      <c r="G161" s="27">
        <v>0.1</v>
      </c>
      <c r="H161" s="27">
        <v>0.1</v>
      </c>
      <c r="I161" s="27">
        <v>79.057193909999995</v>
      </c>
      <c r="J161" s="11" t="e">
        <f>SUMIF(#REF!,C:C,#REF!)</f>
        <v>#REF!</v>
      </c>
      <c r="K161" s="14" t="e">
        <f>SUMIF(#REF!,C:C,#REF!)</f>
        <v>#REF!</v>
      </c>
      <c r="L161" s="14" t="e">
        <f>SUMIF(#REF!,C:C,#REF!)</f>
        <v>#REF!</v>
      </c>
      <c r="M161" s="13" t="e">
        <f>SUMIF(#REF!,C:C,#REF!)</f>
        <v>#REF!</v>
      </c>
      <c r="N161" s="13"/>
      <c r="O161" s="13"/>
      <c r="P161" s="13"/>
      <c r="Q161" s="13"/>
      <c r="R161" s="10" t="str">
        <f t="shared" si="75"/>
        <v>US37959E1029</v>
      </c>
      <c r="S161" s="10" t="str">
        <f t="shared" si="76"/>
        <v>Globe Life Inc</v>
      </c>
      <c r="T161" s="10" t="str">
        <f t="shared" si="77"/>
        <v>USA</v>
      </c>
      <c r="U161" s="11" t="e">
        <f t="shared" si="78"/>
        <v>#REF!</v>
      </c>
      <c r="V161" s="14" t="e">
        <f t="shared" si="79"/>
        <v>#REF!</v>
      </c>
      <c r="W161" s="14" t="e">
        <f t="shared" si="80"/>
        <v>#REF!</v>
      </c>
      <c r="X161" s="14" t="e">
        <f t="shared" si="81"/>
        <v>#REF!</v>
      </c>
      <c r="Y161" s="6"/>
      <c r="Z161" s="6" t="e">
        <f t="shared" si="82"/>
        <v>#REF!</v>
      </c>
      <c r="AA161" s="6" t="e">
        <f t="shared" si="83"/>
        <v>#REF!</v>
      </c>
      <c r="AB161" s="6" t="e">
        <f t="shared" si="84"/>
        <v>#REF!</v>
      </c>
      <c r="AC161" s="6" t="e">
        <f t="shared" si="85"/>
        <v>#REF!</v>
      </c>
    </row>
    <row r="162" spans="1:29">
      <c r="A162" s="10" t="str">
        <f t="shared" si="74"/>
        <v>Goldwin Inc</v>
      </c>
      <c r="B162" s="10" t="str">
        <f>LOWER(D162)</f>
        <v>goldwin inc</v>
      </c>
      <c r="C162" s="10" t="s">
        <v>634</v>
      </c>
      <c r="D162" s="10" t="s">
        <v>688</v>
      </c>
      <c r="E162" s="10" t="s">
        <v>17</v>
      </c>
      <c r="F162" s="26">
        <v>13600</v>
      </c>
      <c r="G162" s="27">
        <v>0.03</v>
      </c>
      <c r="H162" s="27">
        <v>0.03</v>
      </c>
      <c r="I162" s="27">
        <v>6.59779581</v>
      </c>
      <c r="J162" s="11" t="e">
        <f>SUMIF(#REF!,C:C,#REF!)</f>
        <v>#REF!</v>
      </c>
      <c r="K162" s="14" t="e">
        <f>SUMIF(#REF!,C:C,#REF!)</f>
        <v>#REF!</v>
      </c>
      <c r="L162" s="14" t="e">
        <f>SUMIF(#REF!,C:C,#REF!)</f>
        <v>#REF!</v>
      </c>
      <c r="M162" s="13" t="e">
        <f>SUMIF(#REF!,C:C,#REF!)</f>
        <v>#REF!</v>
      </c>
      <c r="N162" s="13"/>
      <c r="O162" s="13"/>
      <c r="P162" s="13"/>
      <c r="Q162" s="13"/>
      <c r="R162" s="10" t="str">
        <f t="shared" si="75"/>
        <v>JP3306600002</v>
      </c>
      <c r="S162" s="10" t="str">
        <f t="shared" si="76"/>
        <v>Goldwin Inc</v>
      </c>
      <c r="T162" s="10" t="str">
        <f t="shared" si="77"/>
        <v>Japan</v>
      </c>
      <c r="U162" s="11" t="e">
        <f t="shared" si="78"/>
        <v>#REF!</v>
      </c>
      <c r="V162" s="14" t="e">
        <f t="shared" si="79"/>
        <v>#REF!</v>
      </c>
      <c r="W162" s="14" t="e">
        <f t="shared" si="80"/>
        <v>#REF!</v>
      </c>
      <c r="X162" s="14" t="e">
        <f t="shared" si="81"/>
        <v>#REF!</v>
      </c>
      <c r="Y162" s="6"/>
      <c r="Z162" s="6" t="e">
        <f t="shared" si="82"/>
        <v>#REF!</v>
      </c>
      <c r="AA162" s="6" t="e">
        <f t="shared" si="83"/>
        <v>#REF!</v>
      </c>
      <c r="AB162" s="6" t="e">
        <f t="shared" si="84"/>
        <v>#REF!</v>
      </c>
      <c r="AC162" s="6" t="e">
        <f t="shared" si="85"/>
        <v>#REF!</v>
      </c>
    </row>
    <row r="163" spans="1:29">
      <c r="A163" s="10" t="str">
        <f t="shared" si="74"/>
        <v/>
      </c>
      <c r="B163" s="10"/>
      <c r="C163" s="10" t="s">
        <v>382</v>
      </c>
      <c r="D163" s="10" t="s">
        <v>427</v>
      </c>
      <c r="E163" s="10" t="s">
        <v>5</v>
      </c>
      <c r="F163" s="26">
        <v>134339</v>
      </c>
      <c r="G163" s="27">
        <v>0.08</v>
      </c>
      <c r="H163" s="27">
        <v>0.08</v>
      </c>
      <c r="I163" s="27">
        <v>78.653565889999996</v>
      </c>
      <c r="J163" s="11" t="e">
        <f>SUMIF(#REF!,C:C,#REF!)</f>
        <v>#REF!</v>
      </c>
      <c r="K163" s="14" t="e">
        <f>SUMIF(#REF!,C:C,#REF!)</f>
        <v>#REF!</v>
      </c>
      <c r="L163" s="14" t="e">
        <f>SUMIF(#REF!,C:C,#REF!)</f>
        <v>#REF!</v>
      </c>
      <c r="M163" s="13" t="e">
        <f>SUMIF(#REF!,C:C,#REF!)</f>
        <v>#REF!</v>
      </c>
      <c r="N163" s="13"/>
      <c r="O163" s="13"/>
      <c r="P163" s="13"/>
      <c r="Q163" s="13"/>
      <c r="R163" s="10" t="str">
        <f t="shared" si="75"/>
        <v>US3841091040</v>
      </c>
      <c r="S163" s="10" t="str">
        <f t="shared" si="76"/>
        <v>Graco Inc</v>
      </c>
      <c r="T163" s="10" t="str">
        <f t="shared" si="77"/>
        <v>USA</v>
      </c>
      <c r="U163" s="11" t="e">
        <f t="shared" si="78"/>
        <v>#REF!</v>
      </c>
      <c r="V163" s="14" t="e">
        <f t="shared" si="79"/>
        <v>#REF!</v>
      </c>
      <c r="W163" s="14" t="e">
        <f t="shared" si="80"/>
        <v>#REF!</v>
      </c>
      <c r="X163" s="14" t="e">
        <f t="shared" si="81"/>
        <v>#REF!</v>
      </c>
      <c r="Y163" s="6"/>
      <c r="Z163" s="6" t="e">
        <f t="shared" si="82"/>
        <v>#REF!</v>
      </c>
      <c r="AA163" s="6" t="e">
        <f t="shared" si="83"/>
        <v>#REF!</v>
      </c>
      <c r="AB163" s="6" t="e">
        <f t="shared" si="84"/>
        <v>#REF!</v>
      </c>
      <c r="AC163" s="6" t="e">
        <f t="shared" si="85"/>
        <v>#REF!</v>
      </c>
    </row>
    <row r="164" spans="1:29">
      <c r="A164" s="10" t="str">
        <f t="shared" ref="A164:A233" si="86">PROPER(B164)</f>
        <v/>
      </c>
      <c r="B164" s="10"/>
      <c r="C164" s="10" t="s">
        <v>523</v>
      </c>
      <c r="D164" s="10" t="s">
        <v>576</v>
      </c>
      <c r="E164" s="10" t="s">
        <v>5</v>
      </c>
      <c r="F164" s="26">
        <v>82505</v>
      </c>
      <c r="G164" s="27">
        <v>0.27</v>
      </c>
      <c r="H164" s="27">
        <v>0.27</v>
      </c>
      <c r="I164" s="27">
        <v>73.516114689999995</v>
      </c>
      <c r="J164" s="11" t="e">
        <f>SUMIF(#REF!,C:C,#REF!)</f>
        <v>#REF!</v>
      </c>
      <c r="K164" s="14" t="e">
        <f>SUMIF(#REF!,C:C,#REF!)</f>
        <v>#REF!</v>
      </c>
      <c r="L164" s="14" t="e">
        <f>SUMIF(#REF!,C:C,#REF!)</f>
        <v>#REF!</v>
      </c>
      <c r="M164" s="13" t="e">
        <f>SUMIF(#REF!,C:C,#REF!)</f>
        <v>#REF!</v>
      </c>
      <c r="N164" s="13"/>
      <c r="O164" s="13"/>
      <c r="P164" s="13"/>
      <c r="Q164" s="13"/>
      <c r="R164" s="10" t="str">
        <f t="shared" si="75"/>
        <v>US38526M1062</v>
      </c>
      <c r="S164" s="10" t="str">
        <f t="shared" si="76"/>
        <v>Grand Canyon Education Inc</v>
      </c>
      <c r="T164" s="10" t="str">
        <f t="shared" si="77"/>
        <v>USA</v>
      </c>
      <c r="U164" s="11" t="e">
        <f t="shared" si="78"/>
        <v>#REF!</v>
      </c>
      <c r="V164" s="14" t="e">
        <f t="shared" si="79"/>
        <v>#REF!</v>
      </c>
      <c r="W164" s="14" t="e">
        <f t="shared" si="80"/>
        <v>#REF!</v>
      </c>
      <c r="X164" s="14" t="e">
        <f t="shared" si="81"/>
        <v>#REF!</v>
      </c>
      <c r="Y164" s="6"/>
      <c r="Z164" s="6" t="e">
        <f t="shared" si="82"/>
        <v>#REF!</v>
      </c>
      <c r="AA164" s="6" t="e">
        <f t="shared" si="83"/>
        <v>#REF!</v>
      </c>
      <c r="AB164" s="6" t="e">
        <f t="shared" si="84"/>
        <v>#REF!</v>
      </c>
      <c r="AC164" s="6" t="e">
        <f t="shared" si="85"/>
        <v>#REF!</v>
      </c>
    </row>
    <row r="165" spans="1:29">
      <c r="A165" s="10"/>
      <c r="B165" s="10"/>
      <c r="C165" s="10" t="s">
        <v>1030</v>
      </c>
      <c r="D165" s="10" t="s">
        <v>826</v>
      </c>
      <c r="E165" s="10" t="s">
        <v>19</v>
      </c>
      <c r="F165" s="26">
        <v>356537</v>
      </c>
      <c r="G165" s="27">
        <v>0.04</v>
      </c>
      <c r="H165" s="27">
        <v>0.04</v>
      </c>
      <c r="I165" s="27">
        <v>80.030280090000005</v>
      </c>
      <c r="J165" s="11" t="e">
        <f>SUMIF(#REF!,C:C,#REF!)</f>
        <v>#REF!</v>
      </c>
      <c r="K165" s="14" t="e">
        <f>SUMIF(#REF!,C:C,#REF!)</f>
        <v>#REF!</v>
      </c>
      <c r="L165" s="14" t="e">
        <f>SUMIF(#REF!,C:C,#REF!)</f>
        <v>#REF!</v>
      </c>
      <c r="M165" s="13" t="e">
        <f>SUMIF(#REF!,C:C,#REF!)</f>
        <v>#REF!</v>
      </c>
      <c r="N165" s="13"/>
      <c r="O165" s="13"/>
      <c r="P165" s="13"/>
      <c r="Q165" s="13"/>
      <c r="R165" s="10" t="str">
        <f t="shared" si="75"/>
        <v>CA39138C1068</v>
      </c>
      <c r="S165" s="10" t="str">
        <f t="shared" si="76"/>
        <v>Great-West Lifeco Inc</v>
      </c>
      <c r="T165" s="10" t="str">
        <f t="shared" si="77"/>
        <v>Canada</v>
      </c>
      <c r="U165" s="11" t="e">
        <f t="shared" si="78"/>
        <v>#REF!</v>
      </c>
      <c r="V165" s="14" t="e">
        <f t="shared" si="79"/>
        <v>#REF!</v>
      </c>
      <c r="W165" s="14" t="e">
        <f t="shared" si="80"/>
        <v>#REF!</v>
      </c>
      <c r="X165" s="14" t="e">
        <f t="shared" si="81"/>
        <v>#REF!</v>
      </c>
      <c r="Y165" s="6"/>
      <c r="Z165" s="6" t="e">
        <f t="shared" si="82"/>
        <v>#REF!</v>
      </c>
      <c r="AA165" s="6" t="e">
        <f t="shared" si="83"/>
        <v>#REF!</v>
      </c>
      <c r="AB165" s="6" t="e">
        <f t="shared" si="84"/>
        <v>#REF!</v>
      </c>
      <c r="AC165" s="6" t="e">
        <f t="shared" si="85"/>
        <v>#REF!</v>
      </c>
    </row>
    <row r="166" spans="1:29">
      <c r="A166" s="10" t="str">
        <f t="shared" si="86"/>
        <v/>
      </c>
      <c r="B166" s="10"/>
      <c r="C166" s="10" t="s">
        <v>635</v>
      </c>
      <c r="D166" s="10" t="s">
        <v>689</v>
      </c>
      <c r="E166" s="10" t="s">
        <v>341</v>
      </c>
      <c r="F166" s="26">
        <v>425709</v>
      </c>
      <c r="G166" s="27">
        <v>0.01</v>
      </c>
      <c r="H166" s="27">
        <v>0.01</v>
      </c>
      <c r="I166" s="27">
        <v>13.03105362</v>
      </c>
      <c r="J166" s="11" t="e">
        <f>SUMIF(#REF!,C:C,#REF!)</f>
        <v>#REF!</v>
      </c>
      <c r="K166" s="14" t="e">
        <f>SUMIF(#REF!,C:C,#REF!)</f>
        <v>#REF!</v>
      </c>
      <c r="L166" s="14" t="e">
        <f>SUMIF(#REF!,C:C,#REF!)</f>
        <v>#REF!</v>
      </c>
      <c r="M166" s="13" t="e">
        <f>SUMIF(#REF!,C:C,#REF!)</f>
        <v>#REF!</v>
      </c>
      <c r="N166" s="13"/>
      <c r="O166" s="13"/>
      <c r="P166" s="13"/>
      <c r="Q166" s="13"/>
      <c r="R166" s="10" t="str">
        <f t="shared" si="75"/>
        <v>CNE0000001D4</v>
      </c>
      <c r="S166" s="10" t="str">
        <f t="shared" si="76"/>
        <v>Gree Electric Appliances Inc of Zhuhai</v>
      </c>
      <c r="T166" s="10" t="str">
        <f t="shared" si="77"/>
        <v>Kina</v>
      </c>
      <c r="U166" s="11" t="e">
        <f t="shared" si="78"/>
        <v>#REF!</v>
      </c>
      <c r="V166" s="14" t="e">
        <f t="shared" si="79"/>
        <v>#REF!</v>
      </c>
      <c r="W166" s="14" t="e">
        <f t="shared" si="80"/>
        <v>#REF!</v>
      </c>
      <c r="X166" s="14" t="e">
        <f t="shared" si="81"/>
        <v>#REF!</v>
      </c>
      <c r="Y166" s="6"/>
      <c r="Z166" s="6" t="e">
        <f t="shared" si="82"/>
        <v>#REF!</v>
      </c>
      <c r="AA166" s="6" t="e">
        <f t="shared" si="83"/>
        <v>#REF!</v>
      </c>
      <c r="AB166" s="6" t="e">
        <f t="shared" si="84"/>
        <v>#REF!</v>
      </c>
      <c r="AC166" s="6" t="e">
        <f t="shared" si="85"/>
        <v>#REF!</v>
      </c>
    </row>
    <row r="167" spans="1:29">
      <c r="A167" s="10" t="str">
        <f t="shared" si="86"/>
        <v/>
      </c>
      <c r="B167" s="10"/>
      <c r="C167" s="10" t="s">
        <v>1031</v>
      </c>
      <c r="D167" s="10" t="s">
        <v>827</v>
      </c>
      <c r="E167" s="10" t="s">
        <v>341</v>
      </c>
      <c r="F167" s="26">
        <v>1132700</v>
      </c>
      <c r="G167" s="27">
        <v>0.05</v>
      </c>
      <c r="H167" s="27">
        <v>0.05</v>
      </c>
      <c r="I167" s="27">
        <v>13.21359556</v>
      </c>
      <c r="J167" s="11" t="e">
        <f>SUMIF(#REF!,C:C,#REF!)</f>
        <v>#REF!</v>
      </c>
      <c r="K167" s="14" t="e">
        <f>SUMIF(#REF!,C:C,#REF!)</f>
        <v>#REF!</v>
      </c>
      <c r="L167" s="14" t="e">
        <f>SUMIF(#REF!,C:C,#REF!)</f>
        <v>#REF!</v>
      </c>
      <c r="M167" s="13" t="e">
        <f>SUMIF(#REF!,C:C,#REF!)</f>
        <v>#REF!</v>
      </c>
      <c r="N167" s="13"/>
      <c r="O167" s="13"/>
      <c r="P167" s="13"/>
      <c r="Q167" s="13"/>
      <c r="R167" s="10" t="str">
        <f t="shared" si="75"/>
        <v>CNE100000650</v>
      </c>
      <c r="S167" s="10" t="str">
        <f t="shared" si="76"/>
        <v>GRG Banking Equipment Co Ltd</v>
      </c>
      <c r="T167" s="10" t="str">
        <f t="shared" si="77"/>
        <v>Kina</v>
      </c>
      <c r="U167" s="11" t="e">
        <f t="shared" si="78"/>
        <v>#REF!</v>
      </c>
      <c r="V167" s="14" t="e">
        <f t="shared" si="79"/>
        <v>#REF!</v>
      </c>
      <c r="W167" s="14" t="e">
        <f t="shared" si="80"/>
        <v>#REF!</v>
      </c>
      <c r="X167" s="14" t="e">
        <f t="shared" si="81"/>
        <v>#REF!</v>
      </c>
      <c r="Y167" s="6"/>
      <c r="Z167" s="6" t="e">
        <f t="shared" ref="Z167:Z207" si="87">U167-N167-J167-F167</f>
        <v>#REF!</v>
      </c>
      <c r="AA167" s="6" t="e">
        <f t="shared" ref="AA167:AA230" si="88">V167-O167-K167-G167</f>
        <v>#REF!</v>
      </c>
      <c r="AB167" s="6" t="e">
        <f t="shared" ref="AB167:AB230" si="89">W167-P167-L167-H167</f>
        <v>#REF!</v>
      </c>
      <c r="AC167" s="6" t="e">
        <f t="shared" ref="AC167:AC230" si="90">X167-Q167-M167-I167</f>
        <v>#REF!</v>
      </c>
    </row>
    <row r="168" spans="1:29">
      <c r="A168" s="10"/>
      <c r="B168" s="10"/>
      <c r="C168" s="10" t="s">
        <v>1032</v>
      </c>
      <c r="D168" s="10" t="s">
        <v>828</v>
      </c>
      <c r="E168" s="10" t="s">
        <v>11</v>
      </c>
      <c r="F168" s="26">
        <v>135716</v>
      </c>
      <c r="G168" s="27">
        <v>0.09</v>
      </c>
      <c r="H168" s="27">
        <v>0</v>
      </c>
      <c r="I168" s="27">
        <v>72.053395629999997</v>
      </c>
      <c r="J168" s="11" t="e">
        <f>SUMIF(#REF!,C:C,#REF!)</f>
        <v>#REF!</v>
      </c>
      <c r="K168" s="14" t="e">
        <f>SUMIF(#REF!,C:C,#REF!)</f>
        <v>#REF!</v>
      </c>
      <c r="L168" s="14" t="e">
        <f>SUMIF(#REF!,C:C,#REF!)</f>
        <v>#REF!</v>
      </c>
      <c r="M168" s="13" t="e">
        <f>SUMIF(#REF!,C:C,#REF!)</f>
        <v>#REF!</v>
      </c>
      <c r="N168" s="13"/>
      <c r="O168" s="13"/>
      <c r="P168" s="13"/>
      <c r="Q168" s="13"/>
      <c r="R168" s="10" t="str">
        <f t="shared" si="75"/>
        <v>BE0003797140</v>
      </c>
      <c r="S168" s="10" t="str">
        <f t="shared" si="76"/>
        <v>Groupe Bruxelles Lambert NV</v>
      </c>
      <c r="T168" s="10" t="str">
        <f t="shared" si="77"/>
        <v>Belgien</v>
      </c>
      <c r="U168" s="11" t="e">
        <f t="shared" si="78"/>
        <v>#REF!</v>
      </c>
      <c r="V168" s="14" t="e">
        <f t="shared" si="79"/>
        <v>#REF!</v>
      </c>
      <c r="W168" s="14" t="e">
        <f t="shared" si="80"/>
        <v>#REF!</v>
      </c>
      <c r="X168" s="14" t="e">
        <f t="shared" si="81"/>
        <v>#REF!</v>
      </c>
      <c r="Y168" s="6"/>
      <c r="Z168" s="6" t="e">
        <f t="shared" si="87"/>
        <v>#REF!</v>
      </c>
      <c r="AA168" s="6" t="e">
        <f t="shared" si="88"/>
        <v>#REF!</v>
      </c>
      <c r="AB168" s="6" t="e">
        <f t="shared" si="89"/>
        <v>#REF!</v>
      </c>
      <c r="AC168" s="6" t="e">
        <f t="shared" si="90"/>
        <v>#REF!</v>
      </c>
    </row>
    <row r="169" spans="1:29">
      <c r="A169" s="10" t="str">
        <f t="shared" si="86"/>
        <v/>
      </c>
      <c r="B169" s="10"/>
      <c r="C169" s="10" t="s">
        <v>243</v>
      </c>
      <c r="D169" s="10" t="s">
        <v>42</v>
      </c>
      <c r="E169" s="10" t="s">
        <v>81</v>
      </c>
      <c r="F169" s="26">
        <v>1517180</v>
      </c>
      <c r="G169" s="27">
        <v>0.05</v>
      </c>
      <c r="H169" s="27">
        <v>0.05</v>
      </c>
      <c r="I169" s="27">
        <v>103.23981594</v>
      </c>
      <c r="J169" s="11" t="e">
        <f>SUMIF(#REF!,C:C,#REF!)</f>
        <v>#REF!</v>
      </c>
      <c r="K169" s="14" t="e">
        <f>SUMIF(#REF!,C:C,#REF!)</f>
        <v>#REF!</v>
      </c>
      <c r="L169" s="14" t="e">
        <f>SUMIF(#REF!,C:C,#REF!)</f>
        <v>#REF!</v>
      </c>
      <c r="M169" s="13" t="e">
        <f>SUMIF(#REF!,C:C,#REF!)</f>
        <v>#REF!</v>
      </c>
      <c r="N169" s="13"/>
      <c r="O169" s="13"/>
      <c r="P169" s="13"/>
      <c r="Q169" s="13"/>
      <c r="R169" s="10" t="str">
        <f t="shared" si="75"/>
        <v>MXP370711014</v>
      </c>
      <c r="S169" s="10" t="str">
        <f t="shared" si="76"/>
        <v>Grupo Financiero Banorte SAB de CV</v>
      </c>
      <c r="T169" s="10" t="str">
        <f t="shared" si="77"/>
        <v>Mexico</v>
      </c>
      <c r="U169" s="11" t="e">
        <f t="shared" si="78"/>
        <v>#REF!</v>
      </c>
      <c r="V169" s="14" t="e">
        <f t="shared" si="79"/>
        <v>#REF!</v>
      </c>
      <c r="W169" s="14" t="e">
        <f t="shared" si="80"/>
        <v>#REF!</v>
      </c>
      <c r="X169" s="14" t="e">
        <f t="shared" si="81"/>
        <v>#REF!</v>
      </c>
      <c r="Y169" s="6"/>
      <c r="Z169" s="6" t="e">
        <f t="shared" si="87"/>
        <v>#REF!</v>
      </c>
      <c r="AA169" s="6" t="e">
        <f t="shared" si="88"/>
        <v>#REF!</v>
      </c>
      <c r="AB169" s="6" t="e">
        <f t="shared" si="89"/>
        <v>#REF!</v>
      </c>
      <c r="AC169" s="6" t="e">
        <f t="shared" si="90"/>
        <v>#REF!</v>
      </c>
    </row>
    <row r="170" spans="1:29">
      <c r="A170" s="10"/>
      <c r="B170" s="10"/>
      <c r="C170" s="10" t="s">
        <v>244</v>
      </c>
      <c r="D170" s="10" t="s">
        <v>43</v>
      </c>
      <c r="E170" s="10" t="s">
        <v>81</v>
      </c>
      <c r="F170" s="26">
        <v>888096</v>
      </c>
      <c r="G170" s="27">
        <v>0.01</v>
      </c>
      <c r="H170" s="27">
        <v>0.01</v>
      </c>
      <c r="I170" s="27">
        <v>16.53079529</v>
      </c>
      <c r="J170" s="11" t="e">
        <f>SUMIF(#REF!,C:C,#REF!)</f>
        <v>#REF!</v>
      </c>
      <c r="K170" s="14" t="e">
        <f>SUMIF(#REF!,C:C,#REF!)</f>
        <v>#REF!</v>
      </c>
      <c r="L170" s="14" t="e">
        <f>SUMIF(#REF!,C:C,#REF!)</f>
        <v>#REF!</v>
      </c>
      <c r="M170" s="13" t="e">
        <f>SUMIF(#REF!,C:C,#REF!)</f>
        <v>#REF!</v>
      </c>
      <c r="N170" s="13"/>
      <c r="O170" s="13"/>
      <c r="P170" s="13"/>
      <c r="Q170" s="13"/>
      <c r="R170" s="10" t="str">
        <f t="shared" si="75"/>
        <v>MXP370641013</v>
      </c>
      <c r="S170" s="10" t="str">
        <f t="shared" si="76"/>
        <v>Grupo Financiero Inbursa SAB de CV</v>
      </c>
      <c r="T170" s="10" t="str">
        <f t="shared" si="77"/>
        <v>Mexico</v>
      </c>
      <c r="U170" s="11" t="e">
        <f t="shared" si="78"/>
        <v>#REF!</v>
      </c>
      <c r="V170" s="14" t="e">
        <f t="shared" si="79"/>
        <v>#REF!</v>
      </c>
      <c r="W170" s="14" t="e">
        <f t="shared" si="80"/>
        <v>#REF!</v>
      </c>
      <c r="X170" s="14" t="e">
        <f t="shared" si="81"/>
        <v>#REF!</v>
      </c>
      <c r="Y170" s="6"/>
      <c r="Z170" s="6" t="e">
        <f t="shared" si="87"/>
        <v>#REF!</v>
      </c>
      <c r="AA170" s="6" t="e">
        <f t="shared" si="88"/>
        <v>#REF!</v>
      </c>
      <c r="AB170" s="6" t="e">
        <f t="shared" si="89"/>
        <v>#REF!</v>
      </c>
      <c r="AC170" s="6" t="e">
        <f t="shared" si="90"/>
        <v>#REF!</v>
      </c>
    </row>
    <row r="171" spans="1:29">
      <c r="A171" s="10" t="str">
        <f t="shared" si="86"/>
        <v/>
      </c>
      <c r="B171" s="10"/>
      <c r="C171" s="10" t="s">
        <v>245</v>
      </c>
      <c r="D171" s="10" t="s">
        <v>44</v>
      </c>
      <c r="E171" s="10" t="s">
        <v>81</v>
      </c>
      <c r="F171" s="26">
        <v>901437</v>
      </c>
      <c r="G171" s="27">
        <v>0.03</v>
      </c>
      <c r="H171" s="27">
        <v>0.03</v>
      </c>
      <c r="I171" s="27">
        <v>4.0735438999999998</v>
      </c>
      <c r="J171" s="11" t="e">
        <f>SUMIF(#REF!,C:C,#REF!)</f>
        <v>#REF!</v>
      </c>
      <c r="K171" s="14" t="e">
        <f>SUMIF(#REF!,C:C,#REF!)</f>
        <v>#REF!</v>
      </c>
      <c r="L171" s="14" t="e">
        <f>SUMIF(#REF!,C:C,#REF!)</f>
        <v>#REF!</v>
      </c>
      <c r="M171" s="13" t="e">
        <f>SUMIF(#REF!,C:C,#REF!)</f>
        <v>#REF!</v>
      </c>
      <c r="N171" s="13"/>
      <c r="O171" s="13"/>
      <c r="P171" s="13"/>
      <c r="Q171" s="13"/>
      <c r="R171" s="10" t="str">
        <f t="shared" si="75"/>
        <v>MXP4987V1378</v>
      </c>
      <c r="S171" s="10" t="str">
        <f t="shared" si="76"/>
        <v>Grupo Televisa SAB</v>
      </c>
      <c r="T171" s="10" t="str">
        <f t="shared" si="77"/>
        <v>Mexico</v>
      </c>
      <c r="U171" s="11" t="e">
        <f t="shared" si="78"/>
        <v>#REF!</v>
      </c>
      <c r="V171" s="14" t="e">
        <f t="shared" si="79"/>
        <v>#REF!</v>
      </c>
      <c r="W171" s="14" t="e">
        <f t="shared" si="80"/>
        <v>#REF!</v>
      </c>
      <c r="X171" s="14" t="e">
        <f t="shared" si="81"/>
        <v>#REF!</v>
      </c>
      <c r="Y171" s="6"/>
      <c r="Z171" s="6" t="e">
        <f t="shared" si="87"/>
        <v>#REF!</v>
      </c>
      <c r="AA171" s="6" t="e">
        <f t="shared" si="88"/>
        <v>#REF!</v>
      </c>
      <c r="AB171" s="6" t="e">
        <f t="shared" si="89"/>
        <v>#REF!</v>
      </c>
      <c r="AC171" s="6" t="e">
        <f t="shared" si="90"/>
        <v>#REF!</v>
      </c>
    </row>
    <row r="172" spans="1:29">
      <c r="A172" s="10" t="str">
        <f t="shared" si="86"/>
        <v/>
      </c>
      <c r="B172" s="10"/>
      <c r="C172" s="10" t="s">
        <v>636</v>
      </c>
      <c r="D172" s="10" t="s">
        <v>577</v>
      </c>
      <c r="E172" s="10" t="s">
        <v>21</v>
      </c>
      <c r="F172" s="26">
        <v>579811</v>
      </c>
      <c r="G172" s="27">
        <v>0.01</v>
      </c>
      <c r="H172" s="27">
        <v>0.01</v>
      </c>
      <c r="I172" s="27">
        <v>72.333946800000007</v>
      </c>
      <c r="J172" s="11" t="e">
        <f>SUMIF(#REF!,C:C,#REF!)</f>
        <v>#REF!</v>
      </c>
      <c r="K172" s="14" t="e">
        <f>SUMIF(#REF!,C:C,#REF!)</f>
        <v>#REF!</v>
      </c>
      <c r="L172" s="14" t="e">
        <f>SUMIF(#REF!,C:C,#REF!)</f>
        <v>#REF!</v>
      </c>
      <c r="M172" s="13" t="e">
        <f>SUMIF(#REF!,C:C,#REF!)</f>
        <v>#REF!</v>
      </c>
      <c r="N172" s="13"/>
      <c r="O172" s="13"/>
      <c r="P172" s="13"/>
      <c r="Q172" s="13"/>
      <c r="R172" s="10" t="str">
        <f t="shared" si="75"/>
        <v>GB00BN7SWP63</v>
      </c>
      <c r="S172" s="10" t="str">
        <f t="shared" si="76"/>
        <v>GSK PLC</v>
      </c>
      <c r="T172" s="10" t="str">
        <f t="shared" si="77"/>
        <v>Storbritannien</v>
      </c>
      <c r="U172" s="11" t="e">
        <f t="shared" si="78"/>
        <v>#REF!</v>
      </c>
      <c r="V172" s="14" t="e">
        <f t="shared" si="79"/>
        <v>#REF!</v>
      </c>
      <c r="W172" s="14" t="e">
        <f t="shared" si="80"/>
        <v>#REF!</v>
      </c>
      <c r="X172" s="14" t="e">
        <f t="shared" si="81"/>
        <v>#REF!</v>
      </c>
      <c r="Y172" s="6"/>
      <c r="Z172" s="6" t="e">
        <f t="shared" si="87"/>
        <v>#REF!</v>
      </c>
      <c r="AA172" s="6" t="e">
        <f t="shared" si="88"/>
        <v>#REF!</v>
      </c>
      <c r="AB172" s="6" t="e">
        <f t="shared" si="89"/>
        <v>#REF!</v>
      </c>
      <c r="AC172" s="6" t="e">
        <f t="shared" si="90"/>
        <v>#REF!</v>
      </c>
    </row>
    <row r="173" spans="1:29">
      <c r="A173" s="10" t="str">
        <f t="shared" si="86"/>
        <v>Guosen Securities Co Ltd</v>
      </c>
      <c r="B173" s="10" t="str">
        <f>LOWER(D173)</f>
        <v>guosen securities co ltd</v>
      </c>
      <c r="C173" s="10" t="s">
        <v>524</v>
      </c>
      <c r="D173" s="10" t="s">
        <v>578</v>
      </c>
      <c r="E173" s="10" t="s">
        <v>341</v>
      </c>
      <c r="F173" s="26">
        <v>1470600</v>
      </c>
      <c r="G173" s="27">
        <v>0.02</v>
      </c>
      <c r="H173" s="27">
        <v>0.02</v>
      </c>
      <c r="I173" s="27">
        <v>11.950004570000001</v>
      </c>
      <c r="J173" s="11" t="e">
        <f>SUMIF(#REF!,C:C,#REF!)</f>
        <v>#REF!</v>
      </c>
      <c r="K173" s="14" t="e">
        <f>SUMIF(#REF!,C:C,#REF!)</f>
        <v>#REF!</v>
      </c>
      <c r="L173" s="14" t="e">
        <f>SUMIF(#REF!,C:C,#REF!)</f>
        <v>#REF!</v>
      </c>
      <c r="M173" s="13" t="e">
        <f>SUMIF(#REF!,C:C,#REF!)</f>
        <v>#REF!</v>
      </c>
      <c r="N173" s="13"/>
      <c r="O173" s="13"/>
      <c r="P173" s="13"/>
      <c r="Q173" s="13"/>
      <c r="R173" s="10" t="str">
        <f t="shared" si="75"/>
        <v>CNE100001WS9</v>
      </c>
      <c r="S173" s="10" t="str">
        <f t="shared" si="76"/>
        <v>Guosen Securities Co Ltd</v>
      </c>
      <c r="T173" s="10" t="str">
        <f t="shared" si="77"/>
        <v>Kina</v>
      </c>
      <c r="U173" s="11" t="e">
        <f t="shared" si="78"/>
        <v>#REF!</v>
      </c>
      <c r="V173" s="14" t="e">
        <f t="shared" si="79"/>
        <v>#REF!</v>
      </c>
      <c r="W173" s="14" t="e">
        <f t="shared" si="80"/>
        <v>#REF!</v>
      </c>
      <c r="X173" s="14" t="e">
        <f t="shared" si="81"/>
        <v>#REF!</v>
      </c>
      <c r="Y173" s="6"/>
      <c r="Z173" s="6" t="e">
        <f t="shared" si="87"/>
        <v>#REF!</v>
      </c>
      <c r="AA173" s="6" t="e">
        <f t="shared" si="88"/>
        <v>#REF!</v>
      </c>
      <c r="AB173" s="6" t="e">
        <f t="shared" si="89"/>
        <v>#REF!</v>
      </c>
      <c r="AC173" s="6" t="e">
        <f t="shared" si="90"/>
        <v>#REF!</v>
      </c>
    </row>
    <row r="174" spans="1:29">
      <c r="A174" s="10" t="str">
        <f t="shared" si="86"/>
        <v/>
      </c>
      <c r="B174" s="10"/>
      <c r="C174" s="10" t="s">
        <v>383</v>
      </c>
      <c r="D174" s="10" t="s">
        <v>428</v>
      </c>
      <c r="E174" s="10" t="s">
        <v>341</v>
      </c>
      <c r="F174" s="26">
        <v>928400</v>
      </c>
      <c r="G174" s="27">
        <v>0.01</v>
      </c>
      <c r="H174" s="27">
        <v>0.01</v>
      </c>
      <c r="I174" s="27">
        <v>13.144791509999999</v>
      </c>
      <c r="J174" s="11" t="e">
        <f>SUMIF(#REF!,C:C,#REF!)</f>
        <v>#REF!</v>
      </c>
      <c r="K174" s="14" t="e">
        <f>SUMIF(#REF!,C:C,#REF!)</f>
        <v>#REF!</v>
      </c>
      <c r="L174" s="14" t="e">
        <f>SUMIF(#REF!,C:C,#REF!)</f>
        <v>#REF!</v>
      </c>
      <c r="M174" s="13" t="e">
        <f>SUMIF(#REF!,C:C,#REF!)</f>
        <v>#REF!</v>
      </c>
      <c r="N174" s="13"/>
      <c r="O174" s="13"/>
      <c r="P174" s="13"/>
      <c r="Q174" s="13"/>
      <c r="R174" s="10" t="str">
        <f t="shared" si="75"/>
        <v>CNE1000022F3</v>
      </c>
      <c r="S174" s="10" t="str">
        <f t="shared" si="76"/>
        <v>Guotai Junan Securities Co Ltd</v>
      </c>
      <c r="T174" s="10" t="str">
        <f t="shared" si="77"/>
        <v>Kina</v>
      </c>
      <c r="U174" s="11" t="e">
        <f t="shared" si="78"/>
        <v>#REF!</v>
      </c>
      <c r="V174" s="14" t="e">
        <f t="shared" si="79"/>
        <v>#REF!</v>
      </c>
      <c r="W174" s="14" t="e">
        <f t="shared" si="80"/>
        <v>#REF!</v>
      </c>
      <c r="X174" s="14" t="e">
        <f t="shared" si="81"/>
        <v>#REF!</v>
      </c>
      <c r="Y174" s="6"/>
      <c r="Z174" s="6" t="e">
        <f t="shared" si="87"/>
        <v>#REF!</v>
      </c>
      <c r="AA174" s="6" t="e">
        <f t="shared" si="88"/>
        <v>#REF!</v>
      </c>
      <c r="AB174" s="6" t="e">
        <f t="shared" si="89"/>
        <v>#REF!</v>
      </c>
      <c r="AC174" s="6" t="e">
        <f t="shared" si="90"/>
        <v>#REF!</v>
      </c>
    </row>
    <row r="175" spans="1:29">
      <c r="A175" s="10" t="str">
        <f t="shared" si="86"/>
        <v/>
      </c>
      <c r="B175" s="10"/>
      <c r="C175" s="10" t="s">
        <v>384</v>
      </c>
      <c r="D175" s="10" t="s">
        <v>429</v>
      </c>
      <c r="E175" s="10" t="s">
        <v>5</v>
      </c>
      <c r="F175" s="26">
        <v>238599</v>
      </c>
      <c r="G175" s="27">
        <v>0.16999999999999998</v>
      </c>
      <c r="H175" s="27">
        <v>0.16999999999999998</v>
      </c>
      <c r="I175" s="27">
        <v>77.882784259999994</v>
      </c>
      <c r="J175" s="11" t="e">
        <f>SUMIF(#REF!,C:C,#REF!)</f>
        <v>#REF!</v>
      </c>
      <c r="K175" s="14" t="e">
        <f>SUMIF(#REF!,C:C,#REF!)</f>
        <v>#REF!</v>
      </c>
      <c r="L175" s="14" t="e">
        <f>SUMIF(#REF!,C:C,#REF!)</f>
        <v>#REF!</v>
      </c>
      <c r="M175" s="13" t="e">
        <f>SUMIF(#REF!,C:C,#REF!)</f>
        <v>#REF!</v>
      </c>
      <c r="N175" s="13"/>
      <c r="O175" s="13"/>
      <c r="P175" s="13"/>
      <c r="Q175" s="13"/>
      <c r="R175" s="10" t="str">
        <f t="shared" si="75"/>
        <v>US0936711052</v>
      </c>
      <c r="S175" s="10" t="str">
        <f t="shared" si="76"/>
        <v>H&amp;R Block Inc</v>
      </c>
      <c r="T175" s="10" t="str">
        <f t="shared" si="77"/>
        <v>USA</v>
      </c>
      <c r="U175" s="11" t="e">
        <f t="shared" si="78"/>
        <v>#REF!</v>
      </c>
      <c r="V175" s="14" t="e">
        <f t="shared" si="79"/>
        <v>#REF!</v>
      </c>
      <c r="W175" s="14" t="e">
        <f t="shared" si="80"/>
        <v>#REF!</v>
      </c>
      <c r="X175" s="14" t="e">
        <f t="shared" si="81"/>
        <v>#REF!</v>
      </c>
      <c r="Y175" s="6"/>
      <c r="Z175" s="6" t="e">
        <f t="shared" si="87"/>
        <v>#REF!</v>
      </c>
      <c r="AA175" s="6" t="e">
        <f t="shared" si="88"/>
        <v>#REF!</v>
      </c>
      <c r="AB175" s="6" t="e">
        <f t="shared" si="89"/>
        <v>#REF!</v>
      </c>
      <c r="AC175" s="6" t="e">
        <f t="shared" si="90"/>
        <v>#REF!</v>
      </c>
    </row>
    <row r="176" spans="1:29">
      <c r="A176" s="10" t="str">
        <f t="shared" si="86"/>
        <v/>
      </c>
      <c r="B176" s="10"/>
      <c r="C176" s="10" t="s">
        <v>637</v>
      </c>
      <c r="D176" s="10" t="s">
        <v>690</v>
      </c>
      <c r="E176" s="10" t="s">
        <v>10</v>
      </c>
      <c r="F176" s="26">
        <v>44841</v>
      </c>
      <c r="G176" s="27">
        <v>0.04</v>
      </c>
      <c r="H176" s="27">
        <v>0.04</v>
      </c>
      <c r="I176" s="27">
        <v>72.302487780000007</v>
      </c>
      <c r="J176" s="11" t="e">
        <f>SUMIF(#REF!,C:C,#REF!)</f>
        <v>#REF!</v>
      </c>
      <c r="K176" s="14" t="e">
        <f>SUMIF(#REF!,C:C,#REF!)</f>
        <v>#REF!</v>
      </c>
      <c r="L176" s="14" t="e">
        <f>SUMIF(#REF!,C:C,#REF!)</f>
        <v>#REF!</v>
      </c>
      <c r="M176" s="13" t="e">
        <f>SUMIF(#REF!,C:C,#REF!)</f>
        <v>#REF!</v>
      </c>
      <c r="N176" s="13"/>
      <c r="O176" s="13"/>
      <c r="P176" s="13"/>
      <c r="Q176" s="13"/>
      <c r="R176" s="10" t="str">
        <f t="shared" si="75"/>
        <v>DE0008402215</v>
      </c>
      <c r="S176" s="10" t="str">
        <f t="shared" si="76"/>
        <v>Hannover Rueck SE</v>
      </c>
      <c r="T176" s="10" t="str">
        <f t="shared" si="77"/>
        <v>Tyskland</v>
      </c>
      <c r="U176" s="11" t="e">
        <f t="shared" si="78"/>
        <v>#REF!</v>
      </c>
      <c r="V176" s="14" t="e">
        <f t="shared" si="79"/>
        <v>#REF!</v>
      </c>
      <c r="W176" s="14" t="e">
        <f t="shared" si="80"/>
        <v>#REF!</v>
      </c>
      <c r="X176" s="14" t="e">
        <f t="shared" si="81"/>
        <v>#REF!</v>
      </c>
      <c r="Y176" s="6"/>
      <c r="Z176" s="6" t="e">
        <f t="shared" si="87"/>
        <v>#REF!</v>
      </c>
      <c r="AA176" s="6" t="e">
        <f t="shared" si="88"/>
        <v>#REF!</v>
      </c>
      <c r="AB176" s="6" t="e">
        <f t="shared" si="89"/>
        <v>#REF!</v>
      </c>
      <c r="AC176" s="6" t="e">
        <f t="shared" si="90"/>
        <v>#REF!</v>
      </c>
    </row>
    <row r="177" spans="1:29">
      <c r="A177" s="10"/>
      <c r="B177" s="10"/>
      <c r="C177" s="10" t="s">
        <v>638</v>
      </c>
      <c r="D177" s="10" t="s">
        <v>691</v>
      </c>
      <c r="E177" s="10" t="s">
        <v>5</v>
      </c>
      <c r="F177" s="26">
        <v>146048</v>
      </c>
      <c r="G177" s="27">
        <v>0.05</v>
      </c>
      <c r="H177" s="27">
        <v>0.05</v>
      </c>
      <c r="I177" s="27">
        <v>79.2210106</v>
      </c>
      <c r="J177" s="11" t="e">
        <f>SUMIF(#REF!,C:C,#REF!)</f>
        <v>#REF!</v>
      </c>
      <c r="K177" s="14" t="e">
        <f>SUMIF(#REF!,C:C,#REF!)</f>
        <v>#REF!</v>
      </c>
      <c r="L177" s="14" t="e">
        <f>SUMIF(#REF!,C:C,#REF!)</f>
        <v>#REF!</v>
      </c>
      <c r="M177" s="13" t="e">
        <f>SUMIF(#REF!,C:C,#REF!)</f>
        <v>#REF!</v>
      </c>
      <c r="N177" s="13"/>
      <c r="O177" s="13"/>
      <c r="P177" s="13"/>
      <c r="Q177" s="13"/>
      <c r="R177" s="10" t="str">
        <f t="shared" si="75"/>
        <v>US4165151048</v>
      </c>
      <c r="S177" s="10" t="str">
        <f t="shared" si="76"/>
        <v>Hartford Financial Services Group Inc/The</v>
      </c>
      <c r="T177" s="10" t="str">
        <f t="shared" si="77"/>
        <v>USA</v>
      </c>
      <c r="U177" s="11" t="e">
        <f t="shared" si="78"/>
        <v>#REF!</v>
      </c>
      <c r="V177" s="14" t="e">
        <f t="shared" si="79"/>
        <v>#REF!</v>
      </c>
      <c r="W177" s="14" t="e">
        <f t="shared" si="80"/>
        <v>#REF!</v>
      </c>
      <c r="X177" s="14" t="e">
        <f t="shared" si="81"/>
        <v>#REF!</v>
      </c>
      <c r="Y177" s="6"/>
      <c r="Z177" s="6" t="e">
        <f t="shared" si="87"/>
        <v>#REF!</v>
      </c>
      <c r="AA177" s="6" t="e">
        <f t="shared" si="88"/>
        <v>#REF!</v>
      </c>
      <c r="AB177" s="6" t="e">
        <f t="shared" si="89"/>
        <v>#REF!</v>
      </c>
      <c r="AC177" s="6" t="e">
        <f t="shared" si="90"/>
        <v>#REF!</v>
      </c>
    </row>
    <row r="178" spans="1:29">
      <c r="A178" s="10" t="str">
        <f t="shared" si="86"/>
        <v/>
      </c>
      <c r="B178" s="10"/>
      <c r="C178" s="10" t="s">
        <v>246</v>
      </c>
      <c r="D178" s="10" t="s">
        <v>232</v>
      </c>
      <c r="E178" s="10" t="s">
        <v>18</v>
      </c>
      <c r="F178" s="26">
        <v>1483996</v>
      </c>
      <c r="G178" s="27">
        <v>0.12</v>
      </c>
      <c r="H178" s="27">
        <v>0.12</v>
      </c>
      <c r="I178" s="27">
        <v>28.700103030000001</v>
      </c>
      <c r="J178" s="11" t="e">
        <f>SUMIF(#REF!,C:C,#REF!)</f>
        <v>#REF!</v>
      </c>
      <c r="K178" s="14" t="e">
        <f>SUMIF(#REF!,C:C,#REF!)</f>
        <v>#REF!</v>
      </c>
      <c r="L178" s="14" t="e">
        <f>SUMIF(#REF!,C:C,#REF!)</f>
        <v>#REF!</v>
      </c>
      <c r="M178" s="13" t="e">
        <f>SUMIF(#REF!,C:C,#REF!)</f>
        <v>#REF!</v>
      </c>
      <c r="N178" s="13"/>
      <c r="O178" s="13"/>
      <c r="P178" s="13"/>
      <c r="Q178" s="13"/>
      <c r="R178" s="10" t="str">
        <f t="shared" si="75"/>
        <v>AU000000HVN7</v>
      </c>
      <c r="S178" s="10" t="str">
        <f t="shared" si="76"/>
        <v>Harvey Norman Holdings Ltd</v>
      </c>
      <c r="T178" s="10" t="str">
        <f t="shared" si="77"/>
        <v>Australien</v>
      </c>
      <c r="U178" s="11" t="e">
        <f t="shared" si="78"/>
        <v>#REF!</v>
      </c>
      <c r="V178" s="14" t="e">
        <f t="shared" si="79"/>
        <v>#REF!</v>
      </c>
      <c r="W178" s="14" t="e">
        <f t="shared" si="80"/>
        <v>#REF!</v>
      </c>
      <c r="X178" s="14" t="e">
        <f t="shared" si="81"/>
        <v>#REF!</v>
      </c>
      <c r="Y178" s="6"/>
      <c r="Z178" s="6" t="e">
        <f t="shared" si="87"/>
        <v>#REF!</v>
      </c>
      <c r="AA178" s="6" t="e">
        <f t="shared" si="88"/>
        <v>#REF!</v>
      </c>
      <c r="AB178" s="6" t="e">
        <f t="shared" si="89"/>
        <v>#REF!</v>
      </c>
      <c r="AC178" s="6" t="e">
        <f t="shared" si="90"/>
        <v>#REF!</v>
      </c>
    </row>
    <row r="179" spans="1:29">
      <c r="A179" s="10" t="str">
        <f t="shared" si="86"/>
        <v/>
      </c>
      <c r="B179" s="10"/>
      <c r="C179" s="10" t="s">
        <v>639</v>
      </c>
      <c r="D179" s="10" t="s">
        <v>692</v>
      </c>
      <c r="E179" s="10" t="s">
        <v>17</v>
      </c>
      <c r="F179" s="26">
        <v>630900</v>
      </c>
      <c r="G179" s="27">
        <v>0.21</v>
      </c>
      <c r="H179" s="27">
        <v>0.21</v>
      </c>
      <c r="I179" s="27">
        <v>55.325099829999999</v>
      </c>
      <c r="J179" s="11" t="e">
        <f>SUMIF(#REF!,C:C,#REF!)</f>
        <v>#REF!</v>
      </c>
      <c r="K179" s="14" t="e">
        <f>SUMIF(#REF!,C:C,#REF!)</f>
        <v>#REF!</v>
      </c>
      <c r="L179" s="14" t="e">
        <f>SUMIF(#REF!,C:C,#REF!)</f>
        <v>#REF!</v>
      </c>
      <c r="M179" s="13" t="e">
        <f>SUMIF(#REF!,C:C,#REF!)</f>
        <v>#REF!</v>
      </c>
      <c r="N179" s="13"/>
      <c r="O179" s="13"/>
      <c r="P179" s="13"/>
      <c r="Q179" s="13"/>
      <c r="R179" s="10" t="str">
        <f t="shared" si="75"/>
        <v>JP3768600003</v>
      </c>
      <c r="S179" s="10" t="str">
        <f t="shared" si="76"/>
        <v>Haseko Corp</v>
      </c>
      <c r="T179" s="10" t="str">
        <f t="shared" si="77"/>
        <v>Japan</v>
      </c>
      <c r="U179" s="11" t="e">
        <f t="shared" si="78"/>
        <v>#REF!</v>
      </c>
      <c r="V179" s="14" t="e">
        <f t="shared" si="79"/>
        <v>#REF!</v>
      </c>
      <c r="W179" s="14" t="e">
        <f t="shared" si="80"/>
        <v>#REF!</v>
      </c>
      <c r="X179" s="14" t="e">
        <f t="shared" si="81"/>
        <v>#REF!</v>
      </c>
      <c r="Y179" s="6"/>
      <c r="Z179" s="6" t="e">
        <f t="shared" si="87"/>
        <v>#REF!</v>
      </c>
      <c r="AA179" s="6" t="e">
        <f t="shared" si="88"/>
        <v>#REF!</v>
      </c>
      <c r="AB179" s="6" t="e">
        <f t="shared" si="89"/>
        <v>#REF!</v>
      </c>
      <c r="AC179" s="6" t="e">
        <f t="shared" si="90"/>
        <v>#REF!</v>
      </c>
    </row>
    <row r="180" spans="1:29">
      <c r="A180" s="10" t="str">
        <f t="shared" si="86"/>
        <v/>
      </c>
      <c r="B180" s="10"/>
      <c r="C180" s="10" t="s">
        <v>1033</v>
      </c>
      <c r="D180" s="10" t="s">
        <v>829</v>
      </c>
      <c r="E180" s="10" t="s">
        <v>5</v>
      </c>
      <c r="F180" s="26">
        <v>43063</v>
      </c>
      <c r="G180" s="27">
        <v>0.02</v>
      </c>
      <c r="H180" s="27">
        <v>0.02</v>
      </c>
      <c r="I180" s="27">
        <v>78.660592260000001</v>
      </c>
      <c r="J180" s="11" t="e">
        <f>SUMIF(#REF!,C:C,#REF!)</f>
        <v>#REF!</v>
      </c>
      <c r="K180" s="14" t="e">
        <f>SUMIF(#REF!,C:C,#REF!)</f>
        <v>#REF!</v>
      </c>
      <c r="L180" s="14" t="e">
        <f>SUMIF(#REF!,C:C,#REF!)</f>
        <v>#REF!</v>
      </c>
      <c r="M180" s="13" t="e">
        <f>SUMIF(#REF!,C:C,#REF!)</f>
        <v>#REF!</v>
      </c>
      <c r="N180" s="13"/>
      <c r="O180" s="13"/>
      <c r="P180" s="13"/>
      <c r="Q180" s="13"/>
      <c r="R180" s="10" t="str">
        <f t="shared" si="75"/>
        <v>US40412C1018</v>
      </c>
      <c r="S180" s="10" t="str">
        <f t="shared" si="76"/>
        <v>HCA Healthcare Inc</v>
      </c>
      <c r="T180" s="10" t="str">
        <f t="shared" si="77"/>
        <v>USA</v>
      </c>
      <c r="U180" s="11" t="e">
        <f t="shared" si="78"/>
        <v>#REF!</v>
      </c>
      <c r="V180" s="14" t="e">
        <f t="shared" si="79"/>
        <v>#REF!</v>
      </c>
      <c r="W180" s="14" t="e">
        <f t="shared" si="80"/>
        <v>#REF!</v>
      </c>
      <c r="X180" s="14" t="e">
        <f t="shared" si="81"/>
        <v>#REF!</v>
      </c>
      <c r="Y180" s="6"/>
      <c r="Z180" s="6" t="e">
        <f t="shared" si="87"/>
        <v>#REF!</v>
      </c>
      <c r="AA180" s="6" t="e">
        <f t="shared" si="88"/>
        <v>#REF!</v>
      </c>
      <c r="AB180" s="6" t="e">
        <f t="shared" si="89"/>
        <v>#REF!</v>
      </c>
      <c r="AC180" s="6" t="e">
        <f t="shared" si="90"/>
        <v>#REF!</v>
      </c>
    </row>
    <row r="181" spans="1:29">
      <c r="A181" s="10" t="str">
        <f t="shared" si="86"/>
        <v/>
      </c>
      <c r="B181" s="10"/>
      <c r="C181" s="10" t="s">
        <v>640</v>
      </c>
      <c r="D181" s="10" t="s">
        <v>693</v>
      </c>
      <c r="E181" s="10" t="s">
        <v>5</v>
      </c>
      <c r="F181" s="26">
        <v>65277</v>
      </c>
      <c r="G181" s="27">
        <v>0.12</v>
      </c>
      <c r="H181" s="27">
        <v>0.12</v>
      </c>
      <c r="I181" s="27">
        <v>78.794237330000001</v>
      </c>
      <c r="J181" s="11" t="e">
        <f>SUMIF(#REF!,C:C,#REF!)</f>
        <v>#REF!</v>
      </c>
      <c r="K181" s="14" t="e">
        <f>SUMIF(#REF!,C:C,#REF!)</f>
        <v>#REF!</v>
      </c>
      <c r="L181" s="14" t="e">
        <f>SUMIF(#REF!,C:C,#REF!)</f>
        <v>#REF!</v>
      </c>
      <c r="M181" s="13" t="e">
        <f>SUMIF(#REF!,C:C,#REF!)</f>
        <v>#REF!</v>
      </c>
      <c r="N181" s="13"/>
      <c r="O181" s="13"/>
      <c r="P181" s="13"/>
      <c r="Q181" s="13"/>
      <c r="R181" s="10" t="str">
        <f t="shared" si="75"/>
        <v>US4228061093</v>
      </c>
      <c r="S181" s="10" t="str">
        <f t="shared" si="76"/>
        <v>HEICO Corp</v>
      </c>
      <c r="T181" s="10" t="str">
        <f t="shared" si="77"/>
        <v>USA</v>
      </c>
      <c r="U181" s="11" t="e">
        <f t="shared" si="78"/>
        <v>#REF!</v>
      </c>
      <c r="V181" s="14" t="e">
        <f t="shared" si="79"/>
        <v>#REF!</v>
      </c>
      <c r="W181" s="14" t="e">
        <f t="shared" si="80"/>
        <v>#REF!</v>
      </c>
      <c r="X181" s="14" t="e">
        <f t="shared" si="81"/>
        <v>#REF!</v>
      </c>
      <c r="Y181" s="6"/>
      <c r="Z181" s="6" t="e">
        <f t="shared" si="87"/>
        <v>#REF!</v>
      </c>
      <c r="AA181" s="6" t="e">
        <f t="shared" si="88"/>
        <v>#REF!</v>
      </c>
      <c r="AB181" s="6" t="e">
        <f t="shared" si="89"/>
        <v>#REF!</v>
      </c>
      <c r="AC181" s="6" t="e">
        <f t="shared" si="90"/>
        <v>#REF!</v>
      </c>
    </row>
    <row r="182" spans="1:29">
      <c r="A182" s="10" t="str">
        <f t="shared" si="86"/>
        <v/>
      </c>
      <c r="B182" s="10"/>
      <c r="C182" s="10" t="s">
        <v>525</v>
      </c>
      <c r="D182" s="10" t="s">
        <v>579</v>
      </c>
      <c r="E182" s="10" t="s">
        <v>341</v>
      </c>
      <c r="F182" s="26">
        <v>537996</v>
      </c>
      <c r="G182" s="27">
        <v>0.02</v>
      </c>
      <c r="H182" s="27">
        <v>0.02</v>
      </c>
      <c r="I182" s="27">
        <v>13.673149860000001</v>
      </c>
      <c r="J182" s="11" t="e">
        <f>SUMIF(#REF!,C:C,#REF!)</f>
        <v>#REF!</v>
      </c>
      <c r="K182" s="14" t="e">
        <f>SUMIF(#REF!,C:C,#REF!)</f>
        <v>#REF!</v>
      </c>
      <c r="L182" s="14" t="e">
        <f>SUMIF(#REF!,C:C,#REF!)</f>
        <v>#REF!</v>
      </c>
      <c r="M182" s="13" t="e">
        <f>SUMIF(#REF!,C:C,#REF!)</f>
        <v>#REF!</v>
      </c>
      <c r="N182" s="13"/>
      <c r="O182" s="13"/>
      <c r="P182" s="13"/>
      <c r="Q182" s="13"/>
      <c r="R182" s="10" t="str">
        <f t="shared" si="75"/>
        <v>CNE000000XM3</v>
      </c>
      <c r="S182" s="10" t="str">
        <f t="shared" si="76"/>
        <v>Henan Shuanghui Investment &amp; Development Co Ltd</v>
      </c>
      <c r="T182" s="10" t="str">
        <f t="shared" si="77"/>
        <v>Kina</v>
      </c>
      <c r="U182" s="11" t="e">
        <f t="shared" si="78"/>
        <v>#REF!</v>
      </c>
      <c r="V182" s="14" t="e">
        <f t="shared" si="79"/>
        <v>#REF!</v>
      </c>
      <c r="W182" s="14" t="e">
        <f t="shared" si="80"/>
        <v>#REF!</v>
      </c>
      <c r="X182" s="14" t="e">
        <f t="shared" si="81"/>
        <v>#REF!</v>
      </c>
      <c r="Y182" s="6"/>
      <c r="Z182" s="6" t="e">
        <f t="shared" si="87"/>
        <v>#REF!</v>
      </c>
      <c r="AA182" s="6" t="e">
        <f t="shared" si="88"/>
        <v>#REF!</v>
      </c>
      <c r="AB182" s="6" t="e">
        <f t="shared" si="89"/>
        <v>#REF!</v>
      </c>
      <c r="AC182" s="6" t="e">
        <f t="shared" si="90"/>
        <v>#REF!</v>
      </c>
    </row>
    <row r="183" spans="1:29">
      <c r="A183" s="10" t="str">
        <f t="shared" si="86"/>
        <v/>
      </c>
      <c r="B183" s="10"/>
      <c r="C183" s="10" t="s">
        <v>641</v>
      </c>
      <c r="D183" s="10" t="s">
        <v>694</v>
      </c>
      <c r="E183" s="10" t="s">
        <v>10</v>
      </c>
      <c r="F183" s="26">
        <v>133804</v>
      </c>
      <c r="G183" s="27">
        <v>0.08</v>
      </c>
      <c r="H183" s="27">
        <v>0</v>
      </c>
      <c r="I183" s="27">
        <v>72.674105589999996</v>
      </c>
      <c r="J183" s="11" t="e">
        <f>SUMIF(#REF!,C:C,#REF!)</f>
        <v>#REF!</v>
      </c>
      <c r="K183" s="14" t="e">
        <f>SUMIF(#REF!,C:C,#REF!)</f>
        <v>#REF!</v>
      </c>
      <c r="L183" s="14" t="e">
        <f>SUMIF(#REF!,C:C,#REF!)</f>
        <v>#REF!</v>
      </c>
      <c r="M183" s="13" t="e">
        <f>SUMIF(#REF!,C:C,#REF!)</f>
        <v>#REF!</v>
      </c>
      <c r="N183" s="13"/>
      <c r="O183" s="13"/>
      <c r="P183" s="13"/>
      <c r="Q183" s="13"/>
      <c r="R183" s="10" t="str">
        <f t="shared" ref="R183:R255" si="91">C183</f>
        <v>DE0006048432</v>
      </c>
      <c r="S183" s="10" t="str">
        <f t="shared" ref="S183:S255" si="92">D183</f>
        <v>Henkel AG &amp; Co KGaA</v>
      </c>
      <c r="T183" s="10" t="str">
        <f t="shared" ref="T183:T255" si="93">E183</f>
        <v>Tyskland</v>
      </c>
      <c r="U183" s="11" t="e">
        <f t="shared" ref="U183:U255" si="94">F183+J183+N183</f>
        <v>#REF!</v>
      </c>
      <c r="V183" s="14" t="e">
        <f t="shared" ref="V183:V255" si="95">G183+K183+O183</f>
        <v>#REF!</v>
      </c>
      <c r="W183" s="14" t="e">
        <f t="shared" ref="W183:W255" si="96">H183+L183+P183</f>
        <v>#REF!</v>
      </c>
      <c r="X183" s="14" t="e">
        <f t="shared" ref="X183:X255" si="97">I183+M183+Q183</f>
        <v>#REF!</v>
      </c>
      <c r="Y183" s="6"/>
      <c r="Z183" s="6" t="e">
        <f t="shared" si="87"/>
        <v>#REF!</v>
      </c>
      <c r="AA183" s="6" t="e">
        <f t="shared" si="88"/>
        <v>#REF!</v>
      </c>
      <c r="AB183" s="6" t="e">
        <f t="shared" si="89"/>
        <v>#REF!</v>
      </c>
      <c r="AC183" s="6" t="e">
        <f t="shared" si="90"/>
        <v>#REF!</v>
      </c>
    </row>
    <row r="184" spans="1:29">
      <c r="A184" s="10" t="str">
        <f t="shared" si="86"/>
        <v/>
      </c>
      <c r="B184" s="10"/>
      <c r="C184" s="10" t="s">
        <v>1034</v>
      </c>
      <c r="D184" s="10" t="s">
        <v>830</v>
      </c>
      <c r="E184" s="10" t="s">
        <v>9</v>
      </c>
      <c r="F184" s="26">
        <v>4864</v>
      </c>
      <c r="G184" s="27">
        <v>0</v>
      </c>
      <c r="H184" s="27">
        <v>0</v>
      </c>
      <c r="I184" s="27">
        <v>69.573637189999999</v>
      </c>
      <c r="J184" s="11" t="e">
        <f>SUMIF(#REF!,C:C,#REF!)</f>
        <v>#REF!</v>
      </c>
      <c r="K184" s="14" t="e">
        <f>SUMIF(#REF!,C:C,#REF!)</f>
        <v>#REF!</v>
      </c>
      <c r="L184" s="14" t="e">
        <f>SUMIF(#REF!,C:C,#REF!)</f>
        <v>#REF!</v>
      </c>
      <c r="M184" s="13" t="e">
        <f>SUMIF(#REF!,C:C,#REF!)</f>
        <v>#REF!</v>
      </c>
      <c r="N184" s="13"/>
      <c r="O184" s="13"/>
      <c r="P184" s="13"/>
      <c r="Q184" s="13"/>
      <c r="R184" s="10" t="str">
        <f t="shared" si="91"/>
        <v>FR0000052292</v>
      </c>
      <c r="S184" s="10" t="str">
        <f t="shared" si="92"/>
        <v>Hermes International SCA</v>
      </c>
      <c r="T184" s="10" t="str">
        <f t="shared" si="93"/>
        <v>Frankrig</v>
      </c>
      <c r="U184" s="11" t="e">
        <f t="shared" si="94"/>
        <v>#REF!</v>
      </c>
      <c r="V184" s="14" t="e">
        <f t="shared" si="95"/>
        <v>#REF!</v>
      </c>
      <c r="W184" s="14" t="e">
        <f t="shared" si="96"/>
        <v>#REF!</v>
      </c>
      <c r="X184" s="14" t="e">
        <f t="shared" si="97"/>
        <v>#REF!</v>
      </c>
      <c r="Y184" s="6"/>
      <c r="Z184" s="6" t="e">
        <f t="shared" si="87"/>
        <v>#REF!</v>
      </c>
      <c r="AA184" s="6" t="e">
        <f t="shared" si="88"/>
        <v>#REF!</v>
      </c>
      <c r="AB184" s="6" t="e">
        <f t="shared" si="89"/>
        <v>#REF!</v>
      </c>
      <c r="AC184" s="6" t="e">
        <f t="shared" si="90"/>
        <v>#REF!</v>
      </c>
    </row>
    <row r="185" spans="1:29">
      <c r="A185" s="10" t="str">
        <f t="shared" si="86"/>
        <v/>
      </c>
      <c r="B185" s="10"/>
      <c r="C185" s="10" t="s">
        <v>247</v>
      </c>
      <c r="D185" s="10" t="s">
        <v>45</v>
      </c>
      <c r="E185" s="10" t="s">
        <v>5</v>
      </c>
      <c r="F185" s="26">
        <v>63503</v>
      </c>
      <c r="G185" s="27">
        <v>0.04</v>
      </c>
      <c r="H185" s="27">
        <v>0.04</v>
      </c>
      <c r="I185" s="27">
        <v>79.896931319999993</v>
      </c>
      <c r="J185" s="11" t="e">
        <f>SUMIF(#REF!,C:C,#REF!)</f>
        <v>#REF!</v>
      </c>
      <c r="K185" s="14" t="e">
        <f>SUMIF(#REF!,C:C,#REF!)</f>
        <v>#REF!</v>
      </c>
      <c r="L185" s="14" t="e">
        <f>SUMIF(#REF!,C:C,#REF!)</f>
        <v>#REF!</v>
      </c>
      <c r="M185" s="13" t="e">
        <f>SUMIF(#REF!,C:C,#REF!)</f>
        <v>#REF!</v>
      </c>
      <c r="N185" s="13"/>
      <c r="O185" s="13"/>
      <c r="P185" s="13"/>
      <c r="Q185" s="13"/>
      <c r="R185" s="10" t="str">
        <f t="shared" si="91"/>
        <v>US4278661081</v>
      </c>
      <c r="S185" s="10" t="str">
        <f t="shared" si="92"/>
        <v>Hershey Co/The</v>
      </c>
      <c r="T185" s="10" t="str">
        <f t="shared" si="93"/>
        <v>USA</v>
      </c>
      <c r="U185" s="11" t="e">
        <f t="shared" si="94"/>
        <v>#REF!</v>
      </c>
      <c r="V185" s="14" t="e">
        <f t="shared" si="95"/>
        <v>#REF!</v>
      </c>
      <c r="W185" s="14" t="e">
        <f t="shared" si="96"/>
        <v>#REF!</v>
      </c>
      <c r="X185" s="14" t="e">
        <f t="shared" si="97"/>
        <v>#REF!</v>
      </c>
      <c r="Y185" s="6"/>
      <c r="Z185" s="6" t="e">
        <f t="shared" si="87"/>
        <v>#REF!</v>
      </c>
      <c r="AA185" s="6" t="e">
        <f t="shared" si="88"/>
        <v>#REF!</v>
      </c>
      <c r="AB185" s="6" t="e">
        <f t="shared" si="89"/>
        <v>#REF!</v>
      </c>
      <c r="AC185" s="6" t="e">
        <f t="shared" si="90"/>
        <v>#REF!</v>
      </c>
    </row>
    <row r="186" spans="1:29">
      <c r="A186" s="10" t="str">
        <f t="shared" si="86"/>
        <v/>
      </c>
      <c r="B186" s="10"/>
      <c r="C186" s="10" t="s">
        <v>1035</v>
      </c>
      <c r="D186" s="10" t="s">
        <v>831</v>
      </c>
      <c r="E186" s="10" t="s">
        <v>17</v>
      </c>
      <c r="F186" s="26">
        <v>50400</v>
      </c>
      <c r="G186" s="27">
        <v>0.11</v>
      </c>
      <c r="H186" s="27">
        <v>0.11</v>
      </c>
      <c r="I186" s="27">
        <v>56.404175180000003</v>
      </c>
      <c r="J186" s="11" t="e">
        <f>SUMIF(#REF!,C:C,#REF!)</f>
        <v>#REF!</v>
      </c>
      <c r="K186" s="14" t="e">
        <f>SUMIF(#REF!,C:C,#REF!)</f>
        <v>#REF!</v>
      </c>
      <c r="L186" s="14" t="e">
        <f>SUMIF(#REF!,C:C,#REF!)</f>
        <v>#REF!</v>
      </c>
      <c r="M186" s="13" t="e">
        <f>SUMIF(#REF!,C:C,#REF!)</f>
        <v>#REF!</v>
      </c>
      <c r="N186" s="13"/>
      <c r="O186" s="13"/>
      <c r="P186" s="13"/>
      <c r="Q186" s="13"/>
      <c r="R186" s="10" t="str">
        <f t="shared" si="91"/>
        <v>JP3783420007</v>
      </c>
      <c r="S186" s="10" t="str">
        <f t="shared" si="92"/>
        <v>Hikari Tsushin Inc</v>
      </c>
      <c r="T186" s="10" t="str">
        <f t="shared" si="93"/>
        <v>Japan</v>
      </c>
      <c r="U186" s="11" t="e">
        <f t="shared" si="94"/>
        <v>#REF!</v>
      </c>
      <c r="V186" s="14" t="e">
        <f t="shared" si="95"/>
        <v>#REF!</v>
      </c>
      <c r="W186" s="14" t="e">
        <f t="shared" si="96"/>
        <v>#REF!</v>
      </c>
      <c r="X186" s="14" t="e">
        <f t="shared" si="97"/>
        <v>#REF!</v>
      </c>
      <c r="Y186" s="6"/>
      <c r="Z186" s="6" t="e">
        <f t="shared" si="87"/>
        <v>#REF!</v>
      </c>
      <c r="AA186" s="6" t="e">
        <f t="shared" si="88"/>
        <v>#REF!</v>
      </c>
      <c r="AB186" s="6" t="e">
        <f t="shared" si="89"/>
        <v>#REF!</v>
      </c>
      <c r="AC186" s="6" t="e">
        <f t="shared" si="90"/>
        <v>#REF!</v>
      </c>
    </row>
    <row r="187" spans="1:29">
      <c r="A187" s="10" t="str">
        <f t="shared" si="86"/>
        <v/>
      </c>
      <c r="B187" s="10"/>
      <c r="C187" s="10" t="s">
        <v>1036</v>
      </c>
      <c r="D187" s="10" t="s">
        <v>832</v>
      </c>
      <c r="E187" s="10" t="s">
        <v>1159</v>
      </c>
      <c r="F187" s="26">
        <v>469942</v>
      </c>
      <c r="G187" s="27">
        <v>0.21</v>
      </c>
      <c r="H187" s="27">
        <v>0.21</v>
      </c>
      <c r="I187" s="27">
        <v>72.323995870000005</v>
      </c>
      <c r="J187" s="11" t="e">
        <f>SUMIF(#REF!,C:C,#REF!)</f>
        <v>#REF!</v>
      </c>
      <c r="K187" s="14" t="e">
        <f>SUMIF(#REF!,C:C,#REF!)</f>
        <v>#REF!</v>
      </c>
      <c r="L187" s="14" t="e">
        <f>SUMIF(#REF!,C:C,#REF!)</f>
        <v>#REF!</v>
      </c>
      <c r="M187" s="13" t="e">
        <f>SUMIF(#REF!,C:C,#REF!)</f>
        <v>#REF!</v>
      </c>
      <c r="N187" s="13"/>
      <c r="O187" s="13"/>
      <c r="P187" s="13"/>
      <c r="Q187" s="13"/>
      <c r="R187" s="10" t="str">
        <f t="shared" si="91"/>
        <v>GB00B0LCW083</v>
      </c>
      <c r="S187" s="10" t="str">
        <f t="shared" si="92"/>
        <v>Hikma Pharmaceuticals PLC</v>
      </c>
      <c r="T187" s="10" t="str">
        <f t="shared" si="93"/>
        <v>Jordan</v>
      </c>
      <c r="U187" s="11" t="e">
        <f t="shared" si="94"/>
        <v>#REF!</v>
      </c>
      <c r="V187" s="14" t="e">
        <f t="shared" si="95"/>
        <v>#REF!</v>
      </c>
      <c r="W187" s="14" t="e">
        <f t="shared" si="96"/>
        <v>#REF!</v>
      </c>
      <c r="X187" s="14" t="e">
        <f t="shared" si="97"/>
        <v>#REF!</v>
      </c>
      <c r="Y187" s="6"/>
      <c r="Z187" s="6" t="e">
        <f t="shared" si="87"/>
        <v>#REF!</v>
      </c>
      <c r="AA187" s="6" t="e">
        <f t="shared" si="88"/>
        <v>#REF!</v>
      </c>
      <c r="AB187" s="6" t="e">
        <f t="shared" si="89"/>
        <v>#REF!</v>
      </c>
      <c r="AC187" s="6" t="e">
        <f t="shared" si="90"/>
        <v>#REF!</v>
      </c>
    </row>
    <row r="188" spans="1:29">
      <c r="A188" s="10" t="str">
        <f t="shared" si="86"/>
        <v/>
      </c>
      <c r="B188" s="10"/>
      <c r="C188" s="10" t="s">
        <v>1037</v>
      </c>
      <c r="D188" s="10" t="s">
        <v>833</v>
      </c>
      <c r="E188" s="10" t="s">
        <v>613</v>
      </c>
      <c r="F188" s="26">
        <v>788868</v>
      </c>
      <c r="G188" s="27">
        <v>0.22999999999999998</v>
      </c>
      <c r="H188" s="27">
        <v>0.22999999999999998</v>
      </c>
      <c r="I188" s="27">
        <v>71.527453170000001</v>
      </c>
      <c r="J188" s="11" t="e">
        <f>SUMIF(#REF!,C:C,#REF!)</f>
        <v>#REF!</v>
      </c>
      <c r="K188" s="14" t="e">
        <f>SUMIF(#REF!,C:C,#REF!)</f>
        <v>#REF!</v>
      </c>
      <c r="L188" s="14" t="e">
        <f>SUMIF(#REF!,C:C,#REF!)</f>
        <v>#REF!</v>
      </c>
      <c r="M188" s="13" t="e">
        <f>SUMIF(#REF!,C:C,#REF!)</f>
        <v>#REF!</v>
      </c>
      <c r="N188" s="13"/>
      <c r="O188" s="13"/>
      <c r="P188" s="13"/>
      <c r="Q188" s="13"/>
      <c r="R188" s="10" t="str">
        <f t="shared" si="91"/>
        <v>BMG4593F1389</v>
      </c>
      <c r="S188" s="10" t="str">
        <f t="shared" si="92"/>
        <v>Hiscox Ltd</v>
      </c>
      <c r="T188" s="10" t="str">
        <f t="shared" si="93"/>
        <v>Bermuda</v>
      </c>
      <c r="U188" s="11" t="e">
        <f t="shared" si="94"/>
        <v>#REF!</v>
      </c>
      <c r="V188" s="14" t="e">
        <f t="shared" si="95"/>
        <v>#REF!</v>
      </c>
      <c r="W188" s="14" t="e">
        <f t="shared" si="96"/>
        <v>#REF!</v>
      </c>
      <c r="X188" s="14" t="e">
        <f t="shared" si="97"/>
        <v>#REF!</v>
      </c>
      <c r="Y188" s="6"/>
      <c r="Z188" s="6" t="e">
        <f t="shared" si="87"/>
        <v>#REF!</v>
      </c>
      <c r="AA188" s="6" t="e">
        <f t="shared" si="88"/>
        <v>#REF!</v>
      </c>
      <c r="AB188" s="6" t="e">
        <f t="shared" si="89"/>
        <v>#REF!</v>
      </c>
      <c r="AC188" s="6" t="e">
        <f t="shared" si="90"/>
        <v>#REF!</v>
      </c>
    </row>
    <row r="189" spans="1:29">
      <c r="A189" s="10" t="str">
        <f t="shared" si="86"/>
        <v/>
      </c>
      <c r="B189" s="10"/>
      <c r="C189" s="10" t="s">
        <v>1038</v>
      </c>
      <c r="D189" s="10" t="s">
        <v>834</v>
      </c>
      <c r="E189" s="10" t="s">
        <v>17</v>
      </c>
      <c r="F189" s="26">
        <v>113400</v>
      </c>
      <c r="G189" s="27">
        <v>0.01</v>
      </c>
      <c r="H189" s="27">
        <v>0.01</v>
      </c>
      <c r="I189" s="27">
        <v>55.203958030000003</v>
      </c>
      <c r="J189" s="11" t="e">
        <f>SUMIF(#REF!,C:C,#REF!)</f>
        <v>#REF!</v>
      </c>
      <c r="K189" s="14" t="e">
        <f>SUMIF(#REF!,C:C,#REF!)</f>
        <v>#REF!</v>
      </c>
      <c r="L189" s="14" t="e">
        <f>SUMIF(#REF!,C:C,#REF!)</f>
        <v>#REF!</v>
      </c>
      <c r="M189" s="13" t="e">
        <f>SUMIF(#REF!,C:C,#REF!)</f>
        <v>#REF!</v>
      </c>
      <c r="N189" s="13"/>
      <c r="O189" s="13"/>
      <c r="P189" s="13"/>
      <c r="Q189" s="13"/>
      <c r="R189" s="10" t="str">
        <f t="shared" si="91"/>
        <v>JP3788600009</v>
      </c>
      <c r="S189" s="10" t="str">
        <f t="shared" si="92"/>
        <v>Hitachi Ltd</v>
      </c>
      <c r="T189" s="10" t="str">
        <f t="shared" si="93"/>
        <v>Japan</v>
      </c>
      <c r="U189" s="11" t="e">
        <f t="shared" si="94"/>
        <v>#REF!</v>
      </c>
      <c r="V189" s="14" t="e">
        <f t="shared" si="95"/>
        <v>#REF!</v>
      </c>
      <c r="W189" s="14" t="e">
        <f t="shared" si="96"/>
        <v>#REF!</v>
      </c>
      <c r="X189" s="14" t="e">
        <f t="shared" si="97"/>
        <v>#REF!</v>
      </c>
      <c r="Y189" s="6"/>
      <c r="Z189" s="6" t="e">
        <f t="shared" si="87"/>
        <v>#REF!</v>
      </c>
      <c r="AA189" s="6" t="e">
        <f t="shared" si="88"/>
        <v>#REF!</v>
      </c>
      <c r="AB189" s="6" t="e">
        <f t="shared" si="89"/>
        <v>#REF!</v>
      </c>
      <c r="AC189" s="6" t="e">
        <f t="shared" si="90"/>
        <v>#REF!</v>
      </c>
    </row>
    <row r="190" spans="1:29">
      <c r="A190" s="10" t="str">
        <f t="shared" si="86"/>
        <v/>
      </c>
      <c r="B190" s="10"/>
      <c r="C190" s="10" t="s">
        <v>1039</v>
      </c>
      <c r="D190" s="10" t="s">
        <v>835</v>
      </c>
      <c r="E190" s="10" t="s">
        <v>10</v>
      </c>
      <c r="F190" s="26">
        <v>95281</v>
      </c>
      <c r="G190" s="27">
        <v>0.12</v>
      </c>
      <c r="H190" s="27">
        <v>0.12</v>
      </c>
      <c r="I190" s="27">
        <v>71.240780950000001</v>
      </c>
      <c r="J190" s="11" t="e">
        <f>SUMIF(#REF!,C:C,#REF!)</f>
        <v>#REF!</v>
      </c>
      <c r="K190" s="14" t="e">
        <f>SUMIF(#REF!,C:C,#REF!)</f>
        <v>#REF!</v>
      </c>
      <c r="L190" s="14" t="e">
        <f>SUMIF(#REF!,C:C,#REF!)</f>
        <v>#REF!</v>
      </c>
      <c r="M190" s="13" t="e">
        <f>SUMIF(#REF!,C:C,#REF!)</f>
        <v>#REF!</v>
      </c>
      <c r="N190" s="13"/>
      <c r="O190" s="13"/>
      <c r="P190" s="13"/>
      <c r="Q190" s="13"/>
      <c r="R190" s="10" t="str">
        <f t="shared" si="91"/>
        <v>DE0006070006</v>
      </c>
      <c r="S190" s="10" t="str">
        <f t="shared" si="92"/>
        <v>HOCHTIEF AG</v>
      </c>
      <c r="T190" s="10" t="str">
        <f t="shared" si="93"/>
        <v>Tyskland</v>
      </c>
      <c r="U190" s="11" t="e">
        <f t="shared" si="94"/>
        <v>#REF!</v>
      </c>
      <c r="V190" s="14" t="e">
        <f t="shared" si="95"/>
        <v>#REF!</v>
      </c>
      <c r="W190" s="14" t="e">
        <f t="shared" si="96"/>
        <v>#REF!</v>
      </c>
      <c r="X190" s="14" t="e">
        <f t="shared" si="97"/>
        <v>#REF!</v>
      </c>
      <c r="Y190" s="6"/>
      <c r="Z190" s="6" t="e">
        <f t="shared" si="87"/>
        <v>#REF!</v>
      </c>
      <c r="AA190" s="6" t="e">
        <f t="shared" si="88"/>
        <v>#REF!</v>
      </c>
      <c r="AB190" s="6" t="e">
        <f t="shared" si="89"/>
        <v>#REF!</v>
      </c>
      <c r="AC190" s="6" t="e">
        <f t="shared" si="90"/>
        <v>#REF!</v>
      </c>
    </row>
    <row r="191" spans="1:29">
      <c r="A191" s="10" t="str">
        <f t="shared" si="86"/>
        <v/>
      </c>
      <c r="B191" s="10"/>
      <c r="C191" s="10" t="s">
        <v>1040</v>
      </c>
      <c r="D191" s="10" t="s">
        <v>836</v>
      </c>
      <c r="E191" s="10" t="s">
        <v>5</v>
      </c>
      <c r="F191" s="26">
        <v>33511</v>
      </c>
      <c r="G191" s="27">
        <v>0</v>
      </c>
      <c r="H191" s="27">
        <v>0</v>
      </c>
      <c r="I191" s="27">
        <v>78.370037269999997</v>
      </c>
      <c r="J191" s="11" t="e">
        <f>SUMIF(#REF!,C:C,#REF!)</f>
        <v>#REF!</v>
      </c>
      <c r="K191" s="14" t="e">
        <f>SUMIF(#REF!,C:C,#REF!)</f>
        <v>#REF!</v>
      </c>
      <c r="L191" s="14" t="e">
        <f>SUMIF(#REF!,C:C,#REF!)</f>
        <v>#REF!</v>
      </c>
      <c r="M191" s="13" t="e">
        <f>SUMIF(#REF!,C:C,#REF!)</f>
        <v>#REF!</v>
      </c>
      <c r="N191" s="13"/>
      <c r="O191" s="13"/>
      <c r="P191" s="13"/>
      <c r="Q191" s="13"/>
      <c r="R191" s="10" t="str">
        <f t="shared" si="91"/>
        <v>US4370761029</v>
      </c>
      <c r="S191" s="10" t="str">
        <f t="shared" si="92"/>
        <v>Home Depot Inc/The</v>
      </c>
      <c r="T191" s="10" t="str">
        <f t="shared" si="93"/>
        <v>USA</v>
      </c>
      <c r="U191" s="11" t="e">
        <f t="shared" si="94"/>
        <v>#REF!</v>
      </c>
      <c r="V191" s="14" t="e">
        <f t="shared" si="95"/>
        <v>#REF!</v>
      </c>
      <c r="W191" s="14" t="e">
        <f t="shared" si="96"/>
        <v>#REF!</v>
      </c>
      <c r="X191" s="14" t="e">
        <f t="shared" si="97"/>
        <v>#REF!</v>
      </c>
      <c r="Y191" s="6"/>
      <c r="Z191" s="6" t="e">
        <f t="shared" si="87"/>
        <v>#REF!</v>
      </c>
      <c r="AA191" s="6" t="e">
        <f t="shared" si="88"/>
        <v>#REF!</v>
      </c>
      <c r="AB191" s="6" t="e">
        <f t="shared" si="89"/>
        <v>#REF!</v>
      </c>
      <c r="AC191" s="6" t="e">
        <f t="shared" si="90"/>
        <v>#REF!</v>
      </c>
    </row>
    <row r="192" spans="1:29">
      <c r="A192" s="10" t="str">
        <f t="shared" si="86"/>
        <v>Honda Motor Co Ltd</v>
      </c>
      <c r="B192" s="10" t="str">
        <f>LOWER(D192)</f>
        <v>honda motor co ltd</v>
      </c>
      <c r="C192" s="10" t="s">
        <v>1041</v>
      </c>
      <c r="D192" s="10" t="s">
        <v>837</v>
      </c>
      <c r="E192" s="10" t="s">
        <v>17</v>
      </c>
      <c r="F192" s="26">
        <v>757000</v>
      </c>
      <c r="G192" s="27">
        <v>0.04</v>
      </c>
      <c r="H192" s="27">
        <v>0.04</v>
      </c>
      <c r="I192" s="27">
        <v>53.12097765</v>
      </c>
      <c r="J192" s="11" t="e">
        <f>SUMIF(#REF!,C:C,#REF!)</f>
        <v>#REF!</v>
      </c>
      <c r="K192" s="14" t="e">
        <f>SUMIF(#REF!,C:C,#REF!)</f>
        <v>#REF!</v>
      </c>
      <c r="L192" s="14" t="e">
        <f>SUMIF(#REF!,C:C,#REF!)</f>
        <v>#REF!</v>
      </c>
      <c r="M192" s="13" t="e">
        <f>SUMIF(#REF!,C:C,#REF!)</f>
        <v>#REF!</v>
      </c>
      <c r="N192" s="13"/>
      <c r="O192" s="13"/>
      <c r="P192" s="13"/>
      <c r="Q192" s="13"/>
      <c r="R192" s="10" t="str">
        <f t="shared" si="91"/>
        <v>JP3854600008</v>
      </c>
      <c r="S192" s="10" t="str">
        <f t="shared" si="92"/>
        <v>Honda Motor Co Ltd</v>
      </c>
      <c r="T192" s="10" t="str">
        <f t="shared" si="93"/>
        <v>Japan</v>
      </c>
      <c r="U192" s="11" t="e">
        <f t="shared" si="94"/>
        <v>#REF!</v>
      </c>
      <c r="V192" s="14" t="e">
        <f t="shared" si="95"/>
        <v>#REF!</v>
      </c>
      <c r="W192" s="14" t="e">
        <f t="shared" si="96"/>
        <v>#REF!</v>
      </c>
      <c r="X192" s="14" t="e">
        <f t="shared" si="97"/>
        <v>#REF!</v>
      </c>
      <c r="Y192" s="6"/>
      <c r="Z192" s="6" t="e">
        <f t="shared" si="87"/>
        <v>#REF!</v>
      </c>
      <c r="AA192" s="6" t="e">
        <f t="shared" si="88"/>
        <v>#REF!</v>
      </c>
      <c r="AB192" s="6" t="e">
        <f t="shared" si="89"/>
        <v>#REF!</v>
      </c>
      <c r="AC192" s="6" t="e">
        <f t="shared" si="90"/>
        <v>#REF!</v>
      </c>
    </row>
    <row r="193" spans="1:29">
      <c r="A193" s="10"/>
      <c r="B193" s="10"/>
      <c r="C193" s="10" t="s">
        <v>1042</v>
      </c>
      <c r="D193" s="10" t="s">
        <v>838</v>
      </c>
      <c r="E193" s="10" t="s">
        <v>5</v>
      </c>
      <c r="F193" s="26">
        <v>55877</v>
      </c>
      <c r="G193" s="27">
        <v>0.01</v>
      </c>
      <c r="H193" s="27">
        <v>0.01</v>
      </c>
      <c r="I193" s="27">
        <v>79.076781299999993</v>
      </c>
      <c r="J193" s="11" t="e">
        <f>SUMIF(#REF!,C:C,#REF!)</f>
        <v>#REF!</v>
      </c>
      <c r="K193" s="14" t="e">
        <f>SUMIF(#REF!,C:C,#REF!)</f>
        <v>#REF!</v>
      </c>
      <c r="L193" s="14" t="e">
        <f>SUMIF(#REF!,C:C,#REF!)</f>
        <v>#REF!</v>
      </c>
      <c r="M193" s="13" t="e">
        <f>SUMIF(#REF!,C:C,#REF!)</f>
        <v>#REF!</v>
      </c>
      <c r="N193" s="13"/>
      <c r="O193" s="13"/>
      <c r="P193" s="13"/>
      <c r="Q193" s="13"/>
      <c r="R193" s="10" t="str">
        <f t="shared" si="91"/>
        <v>US4385161066</v>
      </c>
      <c r="S193" s="10" t="str">
        <f t="shared" si="92"/>
        <v>Honeywell International Inc</v>
      </c>
      <c r="T193" s="10" t="str">
        <f t="shared" si="93"/>
        <v>USA</v>
      </c>
      <c r="U193" s="11" t="e">
        <f t="shared" si="94"/>
        <v>#REF!</v>
      </c>
      <c r="V193" s="14" t="e">
        <f t="shared" si="95"/>
        <v>#REF!</v>
      </c>
      <c r="W193" s="14" t="e">
        <f t="shared" si="96"/>
        <v>#REF!</v>
      </c>
      <c r="X193" s="14" t="e">
        <f t="shared" si="97"/>
        <v>#REF!</v>
      </c>
      <c r="Y193" s="6"/>
      <c r="Z193" s="6" t="e">
        <f t="shared" si="87"/>
        <v>#REF!</v>
      </c>
      <c r="AA193" s="6" t="e">
        <f t="shared" si="88"/>
        <v>#REF!</v>
      </c>
      <c r="AB193" s="6" t="e">
        <f t="shared" si="89"/>
        <v>#REF!</v>
      </c>
      <c r="AC193" s="6" t="e">
        <f t="shared" si="90"/>
        <v>#REF!</v>
      </c>
    </row>
    <row r="194" spans="1:29">
      <c r="A194" s="10" t="str">
        <f t="shared" si="86"/>
        <v/>
      </c>
      <c r="B194" s="10"/>
      <c r="C194" s="10" t="s">
        <v>385</v>
      </c>
      <c r="D194" s="10" t="s">
        <v>430</v>
      </c>
      <c r="E194" s="10" t="s">
        <v>21</v>
      </c>
      <c r="F194" s="26">
        <v>1025025</v>
      </c>
      <c r="G194" s="27">
        <v>0.19</v>
      </c>
      <c r="H194" s="27">
        <v>0.19</v>
      </c>
      <c r="I194" s="27">
        <v>71.741955300000001</v>
      </c>
      <c r="J194" s="11" t="e">
        <f>SUMIF(#REF!,C:C,#REF!)</f>
        <v>#REF!</v>
      </c>
      <c r="K194" s="14" t="e">
        <f>SUMIF(#REF!,C:C,#REF!)</f>
        <v>#REF!</v>
      </c>
      <c r="L194" s="14" t="e">
        <f>SUMIF(#REF!,C:C,#REF!)</f>
        <v>#REF!</v>
      </c>
      <c r="M194" s="13" t="e">
        <f>SUMIF(#REF!,C:C,#REF!)</f>
        <v>#REF!</v>
      </c>
      <c r="N194" s="13"/>
      <c r="O194" s="13"/>
      <c r="P194" s="13"/>
      <c r="Q194" s="13"/>
      <c r="R194" s="10" t="str">
        <f t="shared" si="91"/>
        <v>GB0005576813</v>
      </c>
      <c r="S194" s="10" t="str">
        <f t="shared" si="92"/>
        <v>Howden Joinery Group PLC</v>
      </c>
      <c r="T194" s="10" t="str">
        <f t="shared" si="93"/>
        <v>Storbritannien</v>
      </c>
      <c r="U194" s="11" t="e">
        <f t="shared" si="94"/>
        <v>#REF!</v>
      </c>
      <c r="V194" s="14" t="e">
        <f t="shared" si="95"/>
        <v>#REF!</v>
      </c>
      <c r="W194" s="14" t="e">
        <f t="shared" si="96"/>
        <v>#REF!</v>
      </c>
      <c r="X194" s="14" t="e">
        <f t="shared" si="97"/>
        <v>#REF!</v>
      </c>
      <c r="Y194" s="6"/>
      <c r="Z194" s="6" t="e">
        <f t="shared" si="87"/>
        <v>#REF!</v>
      </c>
      <c r="AA194" s="6" t="e">
        <f t="shared" si="88"/>
        <v>#REF!</v>
      </c>
      <c r="AB194" s="6" t="e">
        <f t="shared" si="89"/>
        <v>#REF!</v>
      </c>
      <c r="AC194" s="6" t="e">
        <f t="shared" si="90"/>
        <v>#REF!</v>
      </c>
    </row>
    <row r="195" spans="1:29">
      <c r="A195" s="10" t="str">
        <f t="shared" si="86"/>
        <v/>
      </c>
      <c r="B195" s="10"/>
      <c r="C195" s="10" t="s">
        <v>1043</v>
      </c>
      <c r="D195" s="10" t="s">
        <v>839</v>
      </c>
      <c r="E195" s="10" t="s">
        <v>21</v>
      </c>
      <c r="F195" s="26">
        <v>1350563</v>
      </c>
      <c r="G195" s="27">
        <v>0.01</v>
      </c>
      <c r="H195" s="27">
        <v>0.01</v>
      </c>
      <c r="I195" s="27">
        <v>73.834308890000003</v>
      </c>
      <c r="J195" s="11" t="e">
        <f>SUMIF(#REF!,C:C,#REF!)</f>
        <v>#REF!</v>
      </c>
      <c r="K195" s="14" t="e">
        <f>SUMIF(#REF!,C:C,#REF!)</f>
        <v>#REF!</v>
      </c>
      <c r="L195" s="14" t="e">
        <f>SUMIF(#REF!,C:C,#REF!)</f>
        <v>#REF!</v>
      </c>
      <c r="M195" s="13" t="e">
        <f>SUMIF(#REF!,C:C,#REF!)</f>
        <v>#REF!</v>
      </c>
      <c r="N195" s="13"/>
      <c r="O195" s="13"/>
      <c r="P195" s="13"/>
      <c r="Q195" s="13"/>
      <c r="R195" s="10" t="str">
        <f t="shared" si="91"/>
        <v>GB0005405286</v>
      </c>
      <c r="S195" s="10" t="str">
        <f t="shared" si="92"/>
        <v>HSBC Holdings PLC</v>
      </c>
      <c r="T195" s="10" t="str">
        <f t="shared" si="93"/>
        <v>Storbritannien</v>
      </c>
      <c r="U195" s="11" t="e">
        <f t="shared" si="94"/>
        <v>#REF!</v>
      </c>
      <c r="V195" s="14" t="e">
        <f t="shared" si="95"/>
        <v>#REF!</v>
      </c>
      <c r="W195" s="14" t="e">
        <f t="shared" si="96"/>
        <v>#REF!</v>
      </c>
      <c r="X195" s="14" t="e">
        <f t="shared" si="97"/>
        <v>#REF!</v>
      </c>
      <c r="Y195" s="6"/>
      <c r="Z195" s="6" t="e">
        <f t="shared" si="87"/>
        <v>#REF!</v>
      </c>
      <c r="AA195" s="6" t="e">
        <f t="shared" si="88"/>
        <v>#REF!</v>
      </c>
      <c r="AB195" s="6" t="e">
        <f t="shared" si="89"/>
        <v>#REF!</v>
      </c>
      <c r="AC195" s="6" t="e">
        <f t="shared" si="90"/>
        <v>#REF!</v>
      </c>
    </row>
    <row r="196" spans="1:29">
      <c r="A196" s="10" t="str">
        <f t="shared" si="86"/>
        <v/>
      </c>
      <c r="B196" s="10"/>
      <c r="C196" s="10" t="s">
        <v>1044</v>
      </c>
      <c r="D196" s="10" t="s">
        <v>840</v>
      </c>
      <c r="E196" s="10" t="s">
        <v>341</v>
      </c>
      <c r="F196" s="26">
        <v>945300</v>
      </c>
      <c r="G196" s="27">
        <v>0.01</v>
      </c>
      <c r="H196" s="27">
        <v>0.01</v>
      </c>
      <c r="I196" s="27">
        <v>12.547566460000001</v>
      </c>
      <c r="J196" s="11" t="e">
        <f>SUMIF(#REF!,C:C,#REF!)</f>
        <v>#REF!</v>
      </c>
      <c r="K196" s="14" t="e">
        <f>SUMIF(#REF!,C:C,#REF!)</f>
        <v>#REF!</v>
      </c>
      <c r="L196" s="14" t="e">
        <f>SUMIF(#REF!,C:C,#REF!)</f>
        <v>#REF!</v>
      </c>
      <c r="M196" s="13" t="e">
        <f>SUMIF(#REF!,C:C,#REF!)</f>
        <v>#REF!</v>
      </c>
      <c r="N196" s="13"/>
      <c r="O196" s="13"/>
      <c r="P196" s="13"/>
      <c r="Q196" s="13"/>
      <c r="R196" s="10" t="str">
        <f t="shared" si="91"/>
        <v>CNE100000LQ8</v>
      </c>
      <c r="S196" s="10" t="str">
        <f t="shared" si="92"/>
        <v>Huatai Securities Co Ltd</v>
      </c>
      <c r="T196" s="10" t="str">
        <f t="shared" si="93"/>
        <v>Kina</v>
      </c>
      <c r="U196" s="11" t="e">
        <f t="shared" si="94"/>
        <v>#REF!</v>
      </c>
      <c r="V196" s="14" t="e">
        <f t="shared" si="95"/>
        <v>#REF!</v>
      </c>
      <c r="W196" s="14" t="e">
        <f t="shared" si="96"/>
        <v>#REF!</v>
      </c>
      <c r="X196" s="14" t="e">
        <f t="shared" si="97"/>
        <v>#REF!</v>
      </c>
      <c r="Y196" s="6"/>
      <c r="Z196" s="6" t="e">
        <f t="shared" si="87"/>
        <v>#REF!</v>
      </c>
      <c r="AA196" s="6" t="e">
        <f t="shared" si="88"/>
        <v>#REF!</v>
      </c>
      <c r="AB196" s="6" t="e">
        <f t="shared" si="89"/>
        <v>#REF!</v>
      </c>
      <c r="AC196" s="6" t="e">
        <f t="shared" si="90"/>
        <v>#REF!</v>
      </c>
    </row>
    <row r="197" spans="1:29">
      <c r="A197" s="10" t="str">
        <f t="shared" si="86"/>
        <v/>
      </c>
      <c r="B197" s="10"/>
      <c r="C197" s="10" t="s">
        <v>526</v>
      </c>
      <c r="D197" s="10" t="s">
        <v>580</v>
      </c>
      <c r="E197" s="10" t="s">
        <v>341</v>
      </c>
      <c r="F197" s="26">
        <v>2438995</v>
      </c>
      <c r="G197" s="27">
        <v>0.02</v>
      </c>
      <c r="H197" s="27">
        <v>0.02</v>
      </c>
      <c r="I197" s="27">
        <v>13.04256064</v>
      </c>
      <c r="J197" s="11" t="e">
        <f>SUMIF(#REF!,C:C,#REF!)</f>
        <v>#REF!</v>
      </c>
      <c r="K197" s="14" t="e">
        <f>SUMIF(#REF!,C:C,#REF!)</f>
        <v>#REF!</v>
      </c>
      <c r="L197" s="14" t="e">
        <f>SUMIF(#REF!,C:C,#REF!)</f>
        <v>#REF!</v>
      </c>
      <c r="M197" s="13" t="e">
        <f>SUMIF(#REF!,C:C,#REF!)</f>
        <v>#REF!</v>
      </c>
      <c r="N197" s="13"/>
      <c r="O197" s="13"/>
      <c r="P197" s="13"/>
      <c r="Q197" s="13"/>
      <c r="R197" s="10" t="str">
        <f t="shared" si="91"/>
        <v>CNE000001FW7</v>
      </c>
      <c r="S197" s="10" t="str">
        <f t="shared" si="92"/>
        <v>Huaxia Bank Co Ltd</v>
      </c>
      <c r="T197" s="10" t="str">
        <f t="shared" si="93"/>
        <v>Kina</v>
      </c>
      <c r="U197" s="11" t="e">
        <f t="shared" si="94"/>
        <v>#REF!</v>
      </c>
      <c r="V197" s="14" t="e">
        <f t="shared" si="95"/>
        <v>#REF!</v>
      </c>
      <c r="W197" s="14" t="e">
        <f t="shared" si="96"/>
        <v>#REF!</v>
      </c>
      <c r="X197" s="14" t="e">
        <f t="shared" si="97"/>
        <v>#REF!</v>
      </c>
      <c r="Y197" s="6"/>
      <c r="Z197" s="6" t="e">
        <f t="shared" si="87"/>
        <v>#REF!</v>
      </c>
      <c r="AA197" s="6" t="e">
        <f t="shared" si="88"/>
        <v>#REF!</v>
      </c>
      <c r="AB197" s="6" t="e">
        <f t="shared" si="89"/>
        <v>#REF!</v>
      </c>
      <c r="AC197" s="6" t="e">
        <f t="shared" si="90"/>
        <v>#REF!</v>
      </c>
    </row>
    <row r="198" spans="1:29">
      <c r="A198" s="10" t="str">
        <f t="shared" si="86"/>
        <v>Hubei Jumpcan Pharmaceutical Co Ltd</v>
      </c>
      <c r="B198" s="10" t="str">
        <f>LOWER(D198)</f>
        <v>hubei jumpcan pharmaceutical co ltd</v>
      </c>
      <c r="C198" s="10" t="s">
        <v>527</v>
      </c>
      <c r="D198" s="10" t="s">
        <v>581</v>
      </c>
      <c r="E198" s="10" t="s">
        <v>341</v>
      </c>
      <c r="F198" s="26">
        <v>435735</v>
      </c>
      <c r="G198" s="27">
        <v>0.05</v>
      </c>
      <c r="H198" s="27">
        <v>0.05</v>
      </c>
      <c r="I198" s="27">
        <v>13.03114165</v>
      </c>
      <c r="J198" s="11" t="e">
        <f>SUMIF(#REF!,C:C,#REF!)</f>
        <v>#REF!</v>
      </c>
      <c r="K198" s="14" t="e">
        <f>SUMIF(#REF!,C:C,#REF!)</f>
        <v>#REF!</v>
      </c>
      <c r="L198" s="14" t="e">
        <f>SUMIF(#REF!,C:C,#REF!)</f>
        <v>#REF!</v>
      </c>
      <c r="M198" s="13" t="e">
        <f>SUMIF(#REF!,C:C,#REF!)</f>
        <v>#REF!</v>
      </c>
      <c r="N198" s="13"/>
      <c r="O198" s="13"/>
      <c r="P198" s="13"/>
      <c r="Q198" s="13"/>
      <c r="R198" s="10" t="str">
        <f t="shared" si="91"/>
        <v>CNE0000018X6</v>
      </c>
      <c r="S198" s="10" t="str">
        <f t="shared" si="92"/>
        <v>Hubei Jumpcan Pharmaceutical Co Ltd</v>
      </c>
      <c r="T198" s="10" t="str">
        <f t="shared" si="93"/>
        <v>Kina</v>
      </c>
      <c r="U198" s="11" t="e">
        <f t="shared" si="94"/>
        <v>#REF!</v>
      </c>
      <c r="V198" s="14" t="e">
        <f t="shared" si="95"/>
        <v>#REF!</v>
      </c>
      <c r="W198" s="14" t="e">
        <f t="shared" si="96"/>
        <v>#REF!</v>
      </c>
      <c r="X198" s="14" t="e">
        <f t="shared" si="97"/>
        <v>#REF!</v>
      </c>
      <c r="Y198" s="6"/>
      <c r="Z198" s="6" t="e">
        <f t="shared" si="87"/>
        <v>#REF!</v>
      </c>
      <c r="AA198" s="6" t="e">
        <f t="shared" si="88"/>
        <v>#REF!</v>
      </c>
      <c r="AB198" s="6" t="e">
        <f t="shared" si="89"/>
        <v>#REF!</v>
      </c>
      <c r="AC198" s="6" t="e">
        <f t="shared" si="90"/>
        <v>#REF!</v>
      </c>
    </row>
    <row r="199" spans="1:29">
      <c r="A199" s="10" t="str">
        <f t="shared" si="86"/>
        <v/>
      </c>
      <c r="B199" s="10"/>
      <c r="C199" s="10" t="s">
        <v>1045</v>
      </c>
      <c r="D199" s="10" t="s">
        <v>841</v>
      </c>
      <c r="E199" s="10" t="s">
        <v>10</v>
      </c>
      <c r="F199" s="26">
        <v>142880</v>
      </c>
      <c r="G199" s="27">
        <v>0.2</v>
      </c>
      <c r="H199" s="27">
        <v>0.2</v>
      </c>
      <c r="I199" s="27">
        <v>71.852057779999996</v>
      </c>
      <c r="J199" s="11" t="e">
        <f>SUMIF(#REF!,C:C,#REF!)</f>
        <v>#REF!</v>
      </c>
      <c r="K199" s="14" t="e">
        <f>SUMIF(#REF!,C:C,#REF!)</f>
        <v>#REF!</v>
      </c>
      <c r="L199" s="14" t="e">
        <f>SUMIF(#REF!,C:C,#REF!)</f>
        <v>#REF!</v>
      </c>
      <c r="M199" s="13" t="e">
        <f>SUMIF(#REF!,C:C,#REF!)</f>
        <v>#REF!</v>
      </c>
      <c r="N199" s="13"/>
      <c r="O199" s="13"/>
      <c r="P199" s="13"/>
      <c r="Q199" s="13"/>
      <c r="R199" s="10" t="str">
        <f t="shared" si="91"/>
        <v>DE000A1PHFF7</v>
      </c>
      <c r="S199" s="10" t="str">
        <f t="shared" si="92"/>
        <v>HUGO BOSS AG</v>
      </c>
      <c r="T199" s="10" t="str">
        <f t="shared" si="93"/>
        <v>Tyskland</v>
      </c>
      <c r="U199" s="11" t="e">
        <f t="shared" si="94"/>
        <v>#REF!</v>
      </c>
      <c r="V199" s="14" t="e">
        <f t="shared" si="95"/>
        <v>#REF!</v>
      </c>
      <c r="W199" s="14" t="e">
        <f t="shared" si="96"/>
        <v>#REF!</v>
      </c>
      <c r="X199" s="14" t="e">
        <f t="shared" si="97"/>
        <v>#REF!</v>
      </c>
      <c r="Y199" s="6"/>
      <c r="Z199" s="6" t="e">
        <f t="shared" si="87"/>
        <v>#REF!</v>
      </c>
      <c r="AA199" s="6" t="e">
        <f t="shared" si="88"/>
        <v>#REF!</v>
      </c>
      <c r="AB199" s="6" t="e">
        <f t="shared" si="89"/>
        <v>#REF!</v>
      </c>
      <c r="AC199" s="6" t="e">
        <f t="shared" si="90"/>
        <v>#REF!</v>
      </c>
    </row>
    <row r="200" spans="1:29">
      <c r="A200" s="10" t="str">
        <f t="shared" si="86"/>
        <v/>
      </c>
      <c r="B200" s="10"/>
      <c r="C200" s="10" t="s">
        <v>386</v>
      </c>
      <c r="D200" s="10" t="s">
        <v>431</v>
      </c>
      <c r="E200" s="10" t="s">
        <v>17</v>
      </c>
      <c r="F200" s="26">
        <v>795600</v>
      </c>
      <c r="G200" s="27">
        <v>0.1</v>
      </c>
      <c r="H200" s="27">
        <v>0.1</v>
      </c>
      <c r="I200" s="27">
        <v>56.229527650000001</v>
      </c>
      <c r="J200" s="11" t="e">
        <f>SUMIF(#REF!,C:C,#REF!)</f>
        <v>#REF!</v>
      </c>
      <c r="K200" s="14" t="e">
        <f>SUMIF(#REF!,C:C,#REF!)</f>
        <v>#REF!</v>
      </c>
      <c r="L200" s="14" t="e">
        <f>SUMIF(#REF!,C:C,#REF!)</f>
        <v>#REF!</v>
      </c>
      <c r="M200" s="13" t="e">
        <f>SUMIF(#REF!,C:C,#REF!)</f>
        <v>#REF!</v>
      </c>
      <c r="N200" s="13"/>
      <c r="O200" s="13"/>
      <c r="P200" s="13"/>
      <c r="Q200" s="13"/>
      <c r="R200" s="10" t="str">
        <f t="shared" si="91"/>
        <v>JP3360800001</v>
      </c>
      <c r="S200" s="10" t="str">
        <f t="shared" si="92"/>
        <v>Hulic Co Ltd</v>
      </c>
      <c r="T200" s="10" t="str">
        <f t="shared" si="93"/>
        <v>Japan</v>
      </c>
      <c r="U200" s="11" t="e">
        <f t="shared" si="94"/>
        <v>#REF!</v>
      </c>
      <c r="V200" s="14" t="e">
        <f t="shared" si="95"/>
        <v>#REF!</v>
      </c>
      <c r="W200" s="14" t="e">
        <f t="shared" si="96"/>
        <v>#REF!</v>
      </c>
      <c r="X200" s="14" t="e">
        <f t="shared" si="97"/>
        <v>#REF!</v>
      </c>
      <c r="Y200" s="6"/>
      <c r="Z200" s="6" t="e">
        <f t="shared" si="87"/>
        <v>#REF!</v>
      </c>
      <c r="AA200" s="6" t="e">
        <f t="shared" si="88"/>
        <v>#REF!</v>
      </c>
      <c r="AB200" s="6" t="e">
        <f t="shared" si="89"/>
        <v>#REF!</v>
      </c>
      <c r="AC200" s="6" t="e">
        <f t="shared" si="90"/>
        <v>#REF!</v>
      </c>
    </row>
    <row r="201" spans="1:29">
      <c r="A201" s="10" t="str">
        <f t="shared" si="86"/>
        <v/>
      </c>
      <c r="B201" s="10"/>
      <c r="C201" s="10" t="s">
        <v>1046</v>
      </c>
      <c r="D201" s="10" t="s">
        <v>842</v>
      </c>
      <c r="E201" s="10" t="s">
        <v>341</v>
      </c>
      <c r="F201" s="26">
        <v>2482200</v>
      </c>
      <c r="G201" s="27">
        <v>0.04</v>
      </c>
      <c r="H201" s="27">
        <v>0.04</v>
      </c>
      <c r="I201" s="27">
        <v>12.16353024</v>
      </c>
      <c r="J201" s="11" t="e">
        <f>SUMIF(#REF!,C:C,#REF!)</f>
        <v>#REF!</v>
      </c>
      <c r="K201" s="14" t="e">
        <f>SUMIF(#REF!,C:C,#REF!)</f>
        <v>#REF!</v>
      </c>
      <c r="L201" s="14" t="e">
        <f>SUMIF(#REF!,C:C,#REF!)</f>
        <v>#REF!</v>
      </c>
      <c r="M201" s="13" t="e">
        <f>SUMIF(#REF!,C:C,#REF!)</f>
        <v>#REF!</v>
      </c>
      <c r="N201" s="13"/>
      <c r="O201" s="13"/>
      <c r="P201" s="13"/>
      <c r="Q201" s="13"/>
      <c r="R201" s="10" t="str">
        <f t="shared" si="91"/>
        <v>CNE000001006</v>
      </c>
      <c r="S201" s="10" t="str">
        <f t="shared" si="92"/>
        <v>Hunan Valin Steel Co Ltd</v>
      </c>
      <c r="T201" s="10" t="str">
        <f t="shared" si="93"/>
        <v>Kina</v>
      </c>
      <c r="U201" s="11" t="e">
        <f t="shared" si="94"/>
        <v>#REF!</v>
      </c>
      <c r="V201" s="14" t="e">
        <f t="shared" si="95"/>
        <v>#REF!</v>
      </c>
      <c r="W201" s="14" t="e">
        <f t="shared" si="96"/>
        <v>#REF!</v>
      </c>
      <c r="X201" s="14" t="e">
        <f t="shared" si="97"/>
        <v>#REF!</v>
      </c>
      <c r="Y201" s="6"/>
      <c r="Z201" s="6" t="e">
        <f t="shared" si="87"/>
        <v>#REF!</v>
      </c>
      <c r="AA201" s="6" t="e">
        <f t="shared" si="88"/>
        <v>#REF!</v>
      </c>
      <c r="AB201" s="6" t="e">
        <f t="shared" si="89"/>
        <v>#REF!</v>
      </c>
      <c r="AC201" s="6" t="e">
        <f t="shared" si="90"/>
        <v>#REF!</v>
      </c>
    </row>
    <row r="202" spans="1:29">
      <c r="A202" s="10" t="str">
        <f t="shared" si="86"/>
        <v/>
      </c>
      <c r="C202" s="10" t="s">
        <v>528</v>
      </c>
      <c r="D202" s="10" t="s">
        <v>582</v>
      </c>
      <c r="E202" s="10" t="s">
        <v>14</v>
      </c>
      <c r="F202" s="26">
        <v>580320</v>
      </c>
      <c r="G202" s="27">
        <v>4.25</v>
      </c>
      <c r="H202" s="27">
        <v>4.25</v>
      </c>
      <c r="I202" s="27">
        <v>48.10792215</v>
      </c>
      <c r="J202" s="11" t="e">
        <f>SUMIF(#REF!,C:C,#REF!)</f>
        <v>#REF!</v>
      </c>
      <c r="K202" s="14" t="e">
        <f>SUMIF(#REF!,C:C,#REF!)</f>
        <v>#REF!</v>
      </c>
      <c r="L202" s="14" t="e">
        <f>SUMIF(#REF!,C:C,#REF!)</f>
        <v>#REF!</v>
      </c>
      <c r="M202" s="13" t="e">
        <f>SUMIF(#REF!,C:C,#REF!)</f>
        <v>#REF!</v>
      </c>
      <c r="N202" s="13"/>
      <c r="O202" s="13"/>
      <c r="P202" s="13"/>
      <c r="Q202" s="13"/>
      <c r="R202" s="10" t="str">
        <f t="shared" si="91"/>
        <v>SE0005851706</v>
      </c>
      <c r="S202" s="10" t="str">
        <f t="shared" si="92"/>
        <v>IAR Systems Group AB</v>
      </c>
      <c r="T202" s="10" t="str">
        <f t="shared" si="93"/>
        <v>Sverige</v>
      </c>
      <c r="U202" s="11" t="e">
        <f t="shared" si="94"/>
        <v>#REF!</v>
      </c>
      <c r="V202" s="14" t="e">
        <f t="shared" si="95"/>
        <v>#REF!</v>
      </c>
      <c r="W202" s="14" t="e">
        <f t="shared" si="96"/>
        <v>#REF!</v>
      </c>
      <c r="X202" s="14" t="e">
        <f t="shared" si="97"/>
        <v>#REF!</v>
      </c>
      <c r="Y202" s="6"/>
      <c r="Z202" s="6" t="e">
        <f t="shared" si="87"/>
        <v>#REF!</v>
      </c>
      <c r="AA202" s="6" t="e">
        <f t="shared" si="88"/>
        <v>#REF!</v>
      </c>
      <c r="AB202" s="6" t="e">
        <f t="shared" si="89"/>
        <v>#REF!</v>
      </c>
      <c r="AC202" s="6" t="e">
        <f t="shared" si="90"/>
        <v>#REF!</v>
      </c>
    </row>
    <row r="203" spans="1:29">
      <c r="A203" s="10" t="str">
        <f t="shared" si="86"/>
        <v/>
      </c>
      <c r="B203" s="10"/>
      <c r="C203" s="10" t="s">
        <v>642</v>
      </c>
      <c r="D203" s="10" t="s">
        <v>695</v>
      </c>
      <c r="E203" s="10" t="s">
        <v>13</v>
      </c>
      <c r="F203" s="26">
        <v>822241</v>
      </c>
      <c r="G203" s="27">
        <v>0.01</v>
      </c>
      <c r="H203" s="27">
        <v>0.01</v>
      </c>
      <c r="I203" s="27">
        <v>72.756412990000001</v>
      </c>
      <c r="J203" s="11" t="e">
        <f>SUMIF(#REF!,C:C,#REF!)</f>
        <v>#REF!</v>
      </c>
      <c r="K203" s="14" t="e">
        <f>SUMIF(#REF!,C:C,#REF!)</f>
        <v>#REF!</v>
      </c>
      <c r="L203" s="14" t="e">
        <f>SUMIF(#REF!,C:C,#REF!)</f>
        <v>#REF!</v>
      </c>
      <c r="M203" s="13" t="e">
        <f>SUMIF(#REF!,C:C,#REF!)</f>
        <v>#REF!</v>
      </c>
      <c r="N203" s="13"/>
      <c r="O203" s="13"/>
      <c r="P203" s="13"/>
      <c r="Q203" s="13"/>
      <c r="R203" s="10" t="str">
        <f t="shared" si="91"/>
        <v>ES0144580Y14</v>
      </c>
      <c r="S203" s="10" t="str">
        <f t="shared" si="92"/>
        <v>Iberdrola SA</v>
      </c>
      <c r="T203" s="10" t="str">
        <f t="shared" si="93"/>
        <v>Spanien</v>
      </c>
      <c r="U203" s="11" t="e">
        <f t="shared" si="94"/>
        <v>#REF!</v>
      </c>
      <c r="V203" s="14" t="e">
        <f t="shared" si="95"/>
        <v>#REF!</v>
      </c>
      <c r="W203" s="14" t="e">
        <f t="shared" si="96"/>
        <v>#REF!</v>
      </c>
      <c r="X203" s="14" t="e">
        <f t="shared" si="97"/>
        <v>#REF!</v>
      </c>
      <c r="Y203" s="6"/>
      <c r="Z203" s="6" t="e">
        <f t="shared" si="87"/>
        <v>#REF!</v>
      </c>
      <c r="AA203" s="6" t="e">
        <f t="shared" si="88"/>
        <v>#REF!</v>
      </c>
      <c r="AB203" s="6" t="e">
        <f t="shared" si="89"/>
        <v>#REF!</v>
      </c>
      <c r="AC203" s="6" t="e">
        <f t="shared" si="90"/>
        <v>#REF!</v>
      </c>
    </row>
    <row r="204" spans="1:29">
      <c r="A204" s="10" t="str">
        <f t="shared" si="86"/>
        <v/>
      </c>
      <c r="B204" s="10"/>
      <c r="C204" s="10" t="s">
        <v>297</v>
      </c>
      <c r="D204" s="10" t="s">
        <v>329</v>
      </c>
      <c r="E204" s="10" t="s">
        <v>21</v>
      </c>
      <c r="F204" s="26">
        <v>1117244</v>
      </c>
      <c r="G204" s="27">
        <v>0.28999999999999998</v>
      </c>
      <c r="H204" s="27">
        <v>0.28999999999999998</v>
      </c>
      <c r="I204" s="27">
        <v>73.573435759999995</v>
      </c>
      <c r="J204" s="11" t="e">
        <f>SUMIF(#REF!,C:C,#REF!)</f>
        <v>#REF!</v>
      </c>
      <c r="K204" s="14" t="e">
        <f>SUMIF(#REF!,C:C,#REF!)</f>
        <v>#REF!</v>
      </c>
      <c r="L204" s="14" t="e">
        <f>SUMIF(#REF!,C:C,#REF!)</f>
        <v>#REF!</v>
      </c>
      <c r="M204" s="13" t="e">
        <f>SUMIF(#REF!,C:C,#REF!)</f>
        <v>#REF!</v>
      </c>
      <c r="N204" s="13"/>
      <c r="O204" s="13"/>
      <c r="P204" s="13"/>
      <c r="Q204" s="13"/>
      <c r="R204" s="10" t="str">
        <f t="shared" si="91"/>
        <v>GB00B06QFB75</v>
      </c>
      <c r="S204" s="10" t="str">
        <f t="shared" si="92"/>
        <v>IG Group Holdings PLC</v>
      </c>
      <c r="T204" s="10" t="str">
        <f t="shared" si="93"/>
        <v>Storbritannien</v>
      </c>
      <c r="U204" s="11" t="e">
        <f t="shared" si="94"/>
        <v>#REF!</v>
      </c>
      <c r="V204" s="14" t="e">
        <f t="shared" si="95"/>
        <v>#REF!</v>
      </c>
      <c r="W204" s="14" t="e">
        <f t="shared" si="96"/>
        <v>#REF!</v>
      </c>
      <c r="X204" s="14" t="e">
        <f t="shared" si="97"/>
        <v>#REF!</v>
      </c>
      <c r="Y204" s="6"/>
      <c r="Z204" s="6" t="e">
        <f t="shared" si="87"/>
        <v>#REF!</v>
      </c>
      <c r="AA204" s="6" t="e">
        <f t="shared" si="88"/>
        <v>#REF!</v>
      </c>
      <c r="AB204" s="6" t="e">
        <f t="shared" si="89"/>
        <v>#REF!</v>
      </c>
      <c r="AC204" s="6" t="e">
        <f t="shared" si="90"/>
        <v>#REF!</v>
      </c>
    </row>
    <row r="205" spans="1:29">
      <c r="A205" s="10" t="str">
        <f t="shared" si="86"/>
        <v/>
      </c>
      <c r="B205" s="10"/>
      <c r="C205" s="10" t="s">
        <v>1047</v>
      </c>
      <c r="D205" s="10" t="s">
        <v>843</v>
      </c>
      <c r="E205" s="10" t="s">
        <v>18</v>
      </c>
      <c r="F205" s="26">
        <v>12736</v>
      </c>
      <c r="G205" s="27">
        <v>0</v>
      </c>
      <c r="H205" s="27">
        <v>0</v>
      </c>
      <c r="I205" s="27">
        <v>0.53074151999999997</v>
      </c>
      <c r="J205" s="11" t="e">
        <f>SUMIF(#REF!,C:C,#REF!)</f>
        <v>#REF!</v>
      </c>
      <c r="K205" s="14" t="e">
        <f>SUMIF(#REF!,C:C,#REF!)</f>
        <v>#REF!</v>
      </c>
      <c r="L205" s="14" t="e">
        <f>SUMIF(#REF!,C:C,#REF!)</f>
        <v>#REF!</v>
      </c>
      <c r="M205" s="13" t="e">
        <f>SUMIF(#REF!,C:C,#REF!)</f>
        <v>#REF!</v>
      </c>
      <c r="N205" s="13"/>
      <c r="O205" s="13"/>
      <c r="P205" s="13"/>
      <c r="Q205" s="13"/>
      <c r="R205" s="10" t="str">
        <f t="shared" si="91"/>
        <v>AU000000IGO4</v>
      </c>
      <c r="S205" s="10" t="str">
        <f t="shared" si="92"/>
        <v>IGO Ltd</v>
      </c>
      <c r="T205" s="10" t="str">
        <f t="shared" si="93"/>
        <v>Australien</v>
      </c>
      <c r="U205" s="11" t="e">
        <f t="shared" si="94"/>
        <v>#REF!</v>
      </c>
      <c r="V205" s="14" t="e">
        <f t="shared" si="95"/>
        <v>#REF!</v>
      </c>
      <c r="W205" s="14" t="e">
        <f t="shared" si="96"/>
        <v>#REF!</v>
      </c>
      <c r="X205" s="14" t="e">
        <f t="shared" si="97"/>
        <v>#REF!</v>
      </c>
      <c r="Y205" s="6"/>
      <c r="Z205" s="6" t="e">
        <f t="shared" si="87"/>
        <v>#REF!</v>
      </c>
      <c r="AA205" s="6" t="e">
        <f t="shared" si="88"/>
        <v>#REF!</v>
      </c>
      <c r="AB205" s="6" t="e">
        <f t="shared" si="89"/>
        <v>#REF!</v>
      </c>
      <c r="AC205" s="6" t="e">
        <f t="shared" si="90"/>
        <v>#REF!</v>
      </c>
    </row>
    <row r="206" spans="1:29">
      <c r="A206" s="10" t="str">
        <f t="shared" si="86"/>
        <v/>
      </c>
      <c r="B206" s="10"/>
      <c r="C206" s="10" t="s">
        <v>387</v>
      </c>
      <c r="D206" s="10" t="s">
        <v>432</v>
      </c>
      <c r="E206" s="10" t="s">
        <v>5</v>
      </c>
      <c r="F206" s="26">
        <v>44296</v>
      </c>
      <c r="G206" s="27">
        <v>0.01</v>
      </c>
      <c r="H206" s="27">
        <v>0.01</v>
      </c>
      <c r="I206" s="27">
        <v>78.300240509999995</v>
      </c>
      <c r="J206" s="11" t="e">
        <f>SUMIF(#REF!,C:C,#REF!)</f>
        <v>#REF!</v>
      </c>
      <c r="K206" s="14" t="e">
        <f>SUMIF(#REF!,C:C,#REF!)</f>
        <v>#REF!</v>
      </c>
      <c r="L206" s="14" t="e">
        <f>SUMIF(#REF!,C:C,#REF!)</f>
        <v>#REF!</v>
      </c>
      <c r="M206" s="13" t="e">
        <f>SUMIF(#REF!,C:C,#REF!)</f>
        <v>#REF!</v>
      </c>
      <c r="N206" s="13"/>
      <c r="O206" s="13"/>
      <c r="P206" s="13"/>
      <c r="Q206" s="13"/>
      <c r="R206" s="10" t="str">
        <f t="shared" si="91"/>
        <v>US4523081093</v>
      </c>
      <c r="S206" s="10" t="str">
        <f t="shared" si="92"/>
        <v>Illinois Tool Works Inc</v>
      </c>
      <c r="T206" s="10" t="str">
        <f t="shared" si="93"/>
        <v>USA</v>
      </c>
      <c r="U206" s="11" t="e">
        <f t="shared" si="94"/>
        <v>#REF!</v>
      </c>
      <c r="V206" s="14" t="e">
        <f t="shared" si="95"/>
        <v>#REF!</v>
      </c>
      <c r="W206" s="14" t="e">
        <f t="shared" si="96"/>
        <v>#REF!</v>
      </c>
      <c r="X206" s="14" t="e">
        <f t="shared" si="97"/>
        <v>#REF!</v>
      </c>
      <c r="Y206" s="6"/>
      <c r="Z206" s="6" t="e">
        <f t="shared" si="87"/>
        <v>#REF!</v>
      </c>
      <c r="AA206" s="6" t="e">
        <f t="shared" si="88"/>
        <v>#REF!</v>
      </c>
      <c r="AB206" s="6" t="e">
        <f t="shared" si="89"/>
        <v>#REF!</v>
      </c>
      <c r="AC206" s="6" t="e">
        <f t="shared" si="90"/>
        <v>#REF!</v>
      </c>
    </row>
    <row r="207" spans="1:29">
      <c r="A207" s="10" t="str">
        <f t="shared" si="86"/>
        <v/>
      </c>
      <c r="B207" s="10"/>
      <c r="C207" s="10" t="s">
        <v>1048</v>
      </c>
      <c r="D207" s="10" t="s">
        <v>844</v>
      </c>
      <c r="E207" s="10" t="s">
        <v>21</v>
      </c>
      <c r="F207" s="26">
        <v>463671</v>
      </c>
      <c r="G207" s="27">
        <v>0.18</v>
      </c>
      <c r="H207" s="27">
        <v>0.18</v>
      </c>
      <c r="I207" s="27">
        <v>67.170693560000004</v>
      </c>
      <c r="J207" s="11" t="e">
        <f>SUMIF(#REF!,C:C,#REF!)</f>
        <v>#REF!</v>
      </c>
      <c r="K207" s="14" t="e">
        <f>SUMIF(#REF!,C:C,#REF!)</f>
        <v>#REF!</v>
      </c>
      <c r="L207" s="14" t="e">
        <f>SUMIF(#REF!,C:C,#REF!)</f>
        <v>#REF!</v>
      </c>
      <c r="M207" s="13" t="e">
        <f>SUMIF(#REF!,C:C,#REF!)</f>
        <v>#REF!</v>
      </c>
      <c r="N207" s="13"/>
      <c r="O207" s="13"/>
      <c r="P207" s="13"/>
      <c r="Q207" s="13"/>
      <c r="R207" s="10" t="str">
        <f t="shared" si="91"/>
        <v>GB00BGLP8L22</v>
      </c>
      <c r="S207" s="10" t="str">
        <f t="shared" si="92"/>
        <v>IMI PLC</v>
      </c>
      <c r="T207" s="10" t="str">
        <f t="shared" si="93"/>
        <v>Storbritannien</v>
      </c>
      <c r="U207" s="11" t="e">
        <f t="shared" si="94"/>
        <v>#REF!</v>
      </c>
      <c r="V207" s="14" t="e">
        <f t="shared" si="95"/>
        <v>#REF!</v>
      </c>
      <c r="W207" s="14" t="e">
        <f t="shared" si="96"/>
        <v>#REF!</v>
      </c>
      <c r="X207" s="14" t="e">
        <f t="shared" si="97"/>
        <v>#REF!</v>
      </c>
      <c r="Y207" s="6"/>
      <c r="Z207" s="6" t="e">
        <f t="shared" si="87"/>
        <v>#REF!</v>
      </c>
      <c r="AA207" s="6" t="e">
        <f t="shared" si="88"/>
        <v>#REF!</v>
      </c>
      <c r="AB207" s="6" t="e">
        <f t="shared" si="89"/>
        <v>#REF!</v>
      </c>
      <c r="AC207" s="6" t="e">
        <f t="shared" si="90"/>
        <v>#REF!</v>
      </c>
    </row>
    <row r="208" spans="1:29">
      <c r="A208" s="10" t="str">
        <f t="shared" si="86"/>
        <v/>
      </c>
      <c r="B208" s="10"/>
      <c r="C208" s="10" t="s">
        <v>1049</v>
      </c>
      <c r="D208" s="10" t="s">
        <v>845</v>
      </c>
      <c r="E208" s="10" t="s">
        <v>13</v>
      </c>
      <c r="F208" s="26">
        <v>247512</v>
      </c>
      <c r="G208" s="27">
        <v>0.01</v>
      </c>
      <c r="H208" s="27">
        <v>0.01</v>
      </c>
      <c r="I208" s="27">
        <v>72.751921550000006</v>
      </c>
      <c r="J208" s="11" t="e">
        <f>SUMIF(#REF!,C:C,#REF!)</f>
        <v>#REF!</v>
      </c>
      <c r="K208" s="14" t="e">
        <f>SUMIF(#REF!,C:C,#REF!)</f>
        <v>#REF!</v>
      </c>
      <c r="L208" s="14" t="e">
        <f>SUMIF(#REF!,C:C,#REF!)</f>
        <v>#REF!</v>
      </c>
      <c r="M208" s="13" t="e">
        <f>SUMIF(#REF!,C:C,#REF!)</f>
        <v>#REF!</v>
      </c>
      <c r="N208" s="13"/>
      <c r="O208" s="13"/>
      <c r="P208" s="13"/>
      <c r="Q208" s="13"/>
      <c r="R208" s="10" t="str">
        <f t="shared" si="91"/>
        <v>ES0148396007</v>
      </c>
      <c r="S208" s="10" t="str">
        <f t="shared" si="92"/>
        <v>Industria de Diseno Textil SA</v>
      </c>
      <c r="T208" s="10" t="str">
        <f t="shared" si="93"/>
        <v>Spanien</v>
      </c>
      <c r="U208" s="11" t="e">
        <f t="shared" si="94"/>
        <v>#REF!</v>
      </c>
      <c r="V208" s="14" t="e">
        <f t="shared" si="95"/>
        <v>#REF!</v>
      </c>
      <c r="W208" s="14" t="e">
        <f t="shared" si="96"/>
        <v>#REF!</v>
      </c>
      <c r="X208" s="14" t="e">
        <f t="shared" si="97"/>
        <v>#REF!</v>
      </c>
      <c r="Y208" s="6"/>
      <c r="Z208" s="6" t="e">
        <f>U208-N208-J208-F208</f>
        <v>#REF!</v>
      </c>
      <c r="AA208" s="6" t="e">
        <f t="shared" si="88"/>
        <v>#REF!</v>
      </c>
      <c r="AB208" s="6" t="e">
        <f t="shared" si="89"/>
        <v>#REF!</v>
      </c>
      <c r="AC208" s="6" t="e">
        <f t="shared" si="90"/>
        <v>#REF!</v>
      </c>
    </row>
    <row r="209" spans="1:29">
      <c r="A209" s="10" t="str">
        <f t="shared" si="86"/>
        <v>Industrial Bank Co Ltd</v>
      </c>
      <c r="B209" s="10" t="str">
        <f>LOWER(D209)</f>
        <v>industrial bank co ltd</v>
      </c>
      <c r="C209" s="10" t="s">
        <v>529</v>
      </c>
      <c r="D209" s="10" t="s">
        <v>583</v>
      </c>
      <c r="E209" s="10" t="s">
        <v>341</v>
      </c>
      <c r="F209" s="26">
        <v>945900</v>
      </c>
      <c r="G209" s="27">
        <v>0</v>
      </c>
      <c r="H209" s="27">
        <v>0</v>
      </c>
      <c r="I209" s="27">
        <v>14.589616599999999</v>
      </c>
      <c r="J209" s="11" t="e">
        <f>SUMIF(#REF!,C:C,#REF!)</f>
        <v>#REF!</v>
      </c>
      <c r="K209" s="14" t="e">
        <f>SUMIF(#REF!,C:C,#REF!)</f>
        <v>#REF!</v>
      </c>
      <c r="L209" s="14" t="e">
        <f>SUMIF(#REF!,C:C,#REF!)</f>
        <v>#REF!</v>
      </c>
      <c r="M209" s="13" t="e">
        <f>SUMIF(#REF!,C:C,#REF!)</f>
        <v>#REF!</v>
      </c>
      <c r="N209" s="13"/>
      <c r="O209" s="13"/>
      <c r="P209" s="13"/>
      <c r="Q209" s="13"/>
      <c r="R209" s="10" t="str">
        <f t="shared" si="91"/>
        <v>CNE000001QZ7</v>
      </c>
      <c r="S209" s="10" t="str">
        <f t="shared" si="92"/>
        <v>Industrial Bank Co Ltd</v>
      </c>
      <c r="T209" s="10" t="str">
        <f t="shared" si="93"/>
        <v>Kina</v>
      </c>
      <c r="U209" s="11" t="e">
        <f t="shared" si="94"/>
        <v>#REF!</v>
      </c>
      <c r="V209" s="14" t="e">
        <f t="shared" si="95"/>
        <v>#REF!</v>
      </c>
      <c r="W209" s="14" t="e">
        <f t="shared" si="96"/>
        <v>#REF!</v>
      </c>
      <c r="X209" s="14" t="e">
        <f t="shared" si="97"/>
        <v>#REF!</v>
      </c>
      <c r="Y209" s="6"/>
      <c r="Z209" s="6" t="e">
        <f t="shared" ref="Z209:Z272" si="98">U209-N209-J209-F209</f>
        <v>#REF!</v>
      </c>
      <c r="AA209" s="6" t="e">
        <f t="shared" si="88"/>
        <v>#REF!</v>
      </c>
      <c r="AB209" s="6" t="e">
        <f t="shared" si="89"/>
        <v>#REF!</v>
      </c>
      <c r="AC209" s="6" t="e">
        <f t="shared" si="90"/>
        <v>#REF!</v>
      </c>
    </row>
    <row r="210" spans="1:29">
      <c r="A210" s="10" t="str">
        <f t="shared" si="86"/>
        <v/>
      </c>
      <c r="B210" s="10"/>
      <c r="C210" s="10" t="s">
        <v>1050</v>
      </c>
      <c r="D210" s="10" t="s">
        <v>846</v>
      </c>
      <c r="E210" s="10" t="s">
        <v>14</v>
      </c>
      <c r="F210" s="26">
        <v>329638</v>
      </c>
      <c r="G210" s="27">
        <v>0.19</v>
      </c>
      <c r="H210" s="27">
        <v>0.19</v>
      </c>
      <c r="I210" s="27">
        <v>72.466380459999996</v>
      </c>
      <c r="J210" s="11" t="e">
        <f>SUMIF(#REF!,C:C,#REF!)</f>
        <v>#REF!</v>
      </c>
      <c r="K210" s="14" t="e">
        <f>SUMIF(#REF!,C:C,#REF!)</f>
        <v>#REF!</v>
      </c>
      <c r="L210" s="14" t="e">
        <f>SUMIF(#REF!,C:C,#REF!)</f>
        <v>#REF!</v>
      </c>
      <c r="M210" s="13" t="e">
        <f>SUMIF(#REF!,C:C,#REF!)</f>
        <v>#REF!</v>
      </c>
      <c r="N210" s="13"/>
      <c r="O210" s="13"/>
      <c r="P210" s="13"/>
      <c r="Q210" s="13"/>
      <c r="R210" s="10" t="str">
        <f t="shared" si="91"/>
        <v>SE0000107203</v>
      </c>
      <c r="S210" s="10" t="str">
        <f t="shared" si="92"/>
        <v>Industrivarden AB</v>
      </c>
      <c r="T210" s="10" t="str">
        <f t="shared" si="93"/>
        <v>Sverige</v>
      </c>
      <c r="U210" s="11" t="e">
        <f t="shared" si="94"/>
        <v>#REF!</v>
      </c>
      <c r="V210" s="14" t="e">
        <f t="shared" si="95"/>
        <v>#REF!</v>
      </c>
      <c r="W210" s="14" t="e">
        <f t="shared" si="96"/>
        <v>#REF!</v>
      </c>
      <c r="X210" s="14" t="e">
        <f t="shared" si="97"/>
        <v>#REF!</v>
      </c>
      <c r="Y210" s="6"/>
      <c r="Z210" s="6" t="e">
        <f t="shared" si="98"/>
        <v>#REF!</v>
      </c>
      <c r="AA210" s="6" t="e">
        <f t="shared" si="88"/>
        <v>#REF!</v>
      </c>
      <c r="AB210" s="6" t="e">
        <f t="shared" si="89"/>
        <v>#REF!</v>
      </c>
      <c r="AC210" s="6" t="e">
        <f t="shared" si="90"/>
        <v>#REF!</v>
      </c>
    </row>
    <row r="211" spans="1:29">
      <c r="A211" s="10" t="str">
        <f t="shared" si="86"/>
        <v/>
      </c>
      <c r="B211" s="10"/>
      <c r="C211" s="10" t="s">
        <v>643</v>
      </c>
      <c r="D211" s="10" t="s">
        <v>696</v>
      </c>
      <c r="E211" s="10" t="s">
        <v>341</v>
      </c>
      <c r="F211" s="26">
        <v>3562289</v>
      </c>
      <c r="G211" s="27">
        <v>0.04</v>
      </c>
      <c r="H211" s="27">
        <v>0.04</v>
      </c>
      <c r="I211" s="27">
        <v>12.676997099999999</v>
      </c>
      <c r="J211" s="11" t="e">
        <f>SUMIF(#REF!,C:C,#REF!)</f>
        <v>#REF!</v>
      </c>
      <c r="K211" s="14" t="e">
        <f>SUMIF(#REF!,C:C,#REF!)</f>
        <v>#REF!</v>
      </c>
      <c r="L211" s="14" t="e">
        <f>SUMIF(#REF!,C:C,#REF!)</f>
        <v>#REF!</v>
      </c>
      <c r="M211" s="13" t="e">
        <f>SUMIF(#REF!,C:C,#REF!)</f>
        <v>#REF!</v>
      </c>
      <c r="N211" s="13"/>
      <c r="O211" s="13"/>
      <c r="P211" s="13"/>
      <c r="Q211" s="13"/>
      <c r="R211" s="10" t="str">
        <f t="shared" si="91"/>
        <v>CNE1000010F8</v>
      </c>
      <c r="S211" s="10" t="str">
        <f t="shared" si="92"/>
        <v>Inner Mongolia Junzheng Energy &amp; Chemical Industry</v>
      </c>
      <c r="T211" s="10" t="str">
        <f t="shared" si="93"/>
        <v>Kina</v>
      </c>
      <c r="U211" s="11" t="e">
        <f t="shared" si="94"/>
        <v>#REF!</v>
      </c>
      <c r="V211" s="14" t="e">
        <f t="shared" si="95"/>
        <v>#REF!</v>
      </c>
      <c r="W211" s="14" t="e">
        <f t="shared" si="96"/>
        <v>#REF!</v>
      </c>
      <c r="X211" s="14" t="e">
        <f t="shared" si="97"/>
        <v>#REF!</v>
      </c>
      <c r="Y211" s="6"/>
      <c r="Z211" s="6" t="e">
        <f t="shared" si="98"/>
        <v>#REF!</v>
      </c>
      <c r="AA211" s="6" t="e">
        <f t="shared" si="88"/>
        <v>#REF!</v>
      </c>
      <c r="AB211" s="6" t="e">
        <f t="shared" si="89"/>
        <v>#REF!</v>
      </c>
      <c r="AC211" s="6" t="e">
        <f t="shared" si="90"/>
        <v>#REF!</v>
      </c>
    </row>
    <row r="212" spans="1:29">
      <c r="A212" s="10" t="str">
        <f t="shared" si="86"/>
        <v/>
      </c>
      <c r="B212" s="10"/>
      <c r="C212" s="10" t="s">
        <v>1051</v>
      </c>
      <c r="D212" s="10" t="s">
        <v>847</v>
      </c>
      <c r="E212" s="10" t="s">
        <v>341</v>
      </c>
      <c r="F212" s="26">
        <v>513200</v>
      </c>
      <c r="G212" s="27">
        <v>0.01</v>
      </c>
      <c r="H212" s="27">
        <v>0.01</v>
      </c>
      <c r="I212" s="27">
        <v>13.06249307</v>
      </c>
      <c r="J212" s="11" t="e">
        <f>SUMIF(#REF!,C:C,#REF!)</f>
        <v>#REF!</v>
      </c>
      <c r="K212" s="14" t="e">
        <f>SUMIF(#REF!,C:C,#REF!)</f>
        <v>#REF!</v>
      </c>
      <c r="L212" s="14" t="e">
        <f>SUMIF(#REF!,C:C,#REF!)</f>
        <v>#REF!</v>
      </c>
      <c r="M212" s="13" t="e">
        <f>SUMIF(#REF!,C:C,#REF!)</f>
        <v>#REF!</v>
      </c>
      <c r="N212" s="13"/>
      <c r="O212" s="13"/>
      <c r="P212" s="13"/>
      <c r="Q212" s="13"/>
      <c r="R212" s="10" t="str">
        <f t="shared" si="91"/>
        <v>CNE000000JP5</v>
      </c>
      <c r="S212" s="10" t="str">
        <f t="shared" si="92"/>
        <v>Inner Mongolia Yili Industrial Group Co Ltd</v>
      </c>
      <c r="T212" s="10" t="str">
        <f t="shared" si="93"/>
        <v>Kina</v>
      </c>
      <c r="U212" s="11" t="e">
        <f t="shared" si="94"/>
        <v>#REF!</v>
      </c>
      <c r="V212" s="14" t="e">
        <f t="shared" si="95"/>
        <v>#REF!</v>
      </c>
      <c r="W212" s="14" t="e">
        <f t="shared" si="96"/>
        <v>#REF!</v>
      </c>
      <c r="X212" s="14" t="e">
        <f t="shared" si="97"/>
        <v>#REF!</v>
      </c>
      <c r="Y212" s="6"/>
      <c r="Z212" s="6" t="e">
        <f t="shared" si="98"/>
        <v>#REF!</v>
      </c>
      <c r="AA212" s="6" t="e">
        <f t="shared" si="88"/>
        <v>#REF!</v>
      </c>
      <c r="AB212" s="6" t="e">
        <f t="shared" si="89"/>
        <v>#REF!</v>
      </c>
      <c r="AC212" s="6" t="e">
        <f t="shared" si="90"/>
        <v>#REF!</v>
      </c>
    </row>
    <row r="213" spans="1:29">
      <c r="A213" s="10" t="str">
        <f t="shared" si="86"/>
        <v/>
      </c>
      <c r="C213" s="10" t="s">
        <v>1052</v>
      </c>
      <c r="D213" s="10" t="s">
        <v>848</v>
      </c>
      <c r="E213" s="10" t="s">
        <v>18</v>
      </c>
      <c r="F213" s="26">
        <v>3270876</v>
      </c>
      <c r="G213" s="27">
        <v>0.13999999999999999</v>
      </c>
      <c r="H213" s="27">
        <v>0.13999999999999999</v>
      </c>
      <c r="I213" s="27">
        <v>85.247557889999996</v>
      </c>
      <c r="J213" s="11" t="e">
        <f>SUMIF(#REF!,C:C,#REF!)</f>
        <v>#REF!</v>
      </c>
      <c r="K213" s="14" t="e">
        <f>SUMIF(#REF!,C:C,#REF!)</f>
        <v>#REF!</v>
      </c>
      <c r="L213" s="14" t="e">
        <f>SUMIF(#REF!,C:C,#REF!)</f>
        <v>#REF!</v>
      </c>
      <c r="M213" s="13" t="e">
        <f>SUMIF(#REF!,C:C,#REF!)</f>
        <v>#REF!</v>
      </c>
      <c r="N213" s="13"/>
      <c r="O213" s="13"/>
      <c r="P213" s="13"/>
      <c r="Q213" s="13"/>
      <c r="R213" s="10" t="str">
        <f t="shared" si="91"/>
        <v>AU000000IAG3</v>
      </c>
      <c r="S213" s="10" t="str">
        <f t="shared" si="92"/>
        <v>Insurance Australia Group Ltd</v>
      </c>
      <c r="T213" s="10" t="str">
        <f t="shared" si="93"/>
        <v>Australien</v>
      </c>
      <c r="U213" s="11" t="e">
        <f t="shared" si="94"/>
        <v>#REF!</v>
      </c>
      <c r="V213" s="14" t="e">
        <f t="shared" si="95"/>
        <v>#REF!</v>
      </c>
      <c r="W213" s="14" t="e">
        <f t="shared" si="96"/>
        <v>#REF!</v>
      </c>
      <c r="X213" s="14" t="e">
        <f t="shared" si="97"/>
        <v>#REF!</v>
      </c>
      <c r="Y213" s="6"/>
      <c r="Z213" s="6" t="e">
        <f t="shared" si="98"/>
        <v>#REF!</v>
      </c>
      <c r="AA213" s="6" t="e">
        <f t="shared" si="88"/>
        <v>#REF!</v>
      </c>
      <c r="AB213" s="6" t="e">
        <f t="shared" si="89"/>
        <v>#REF!</v>
      </c>
      <c r="AC213" s="6" t="e">
        <f t="shared" si="90"/>
        <v>#REF!</v>
      </c>
    </row>
    <row r="214" spans="1:29">
      <c r="A214" s="10" t="str">
        <f t="shared" si="86"/>
        <v/>
      </c>
      <c r="B214" s="10"/>
      <c r="C214" s="10" t="s">
        <v>1053</v>
      </c>
      <c r="D214" s="10" t="s">
        <v>849</v>
      </c>
      <c r="E214" s="10" t="s">
        <v>21</v>
      </c>
      <c r="F214" s="26">
        <v>118412</v>
      </c>
      <c r="G214" s="27">
        <v>6.9999999999999993E-2</v>
      </c>
      <c r="H214" s="27">
        <v>6.9999999999999993E-2</v>
      </c>
      <c r="I214" s="27">
        <v>72.222041919999995</v>
      </c>
      <c r="J214" s="11" t="e">
        <f>SUMIF(#REF!,C:C,#REF!)</f>
        <v>#REF!</v>
      </c>
      <c r="K214" s="14" t="e">
        <f>SUMIF(#REF!,C:C,#REF!)</f>
        <v>#REF!</v>
      </c>
      <c r="L214" s="14" t="e">
        <f>SUMIF(#REF!,C:C,#REF!)</f>
        <v>#REF!</v>
      </c>
      <c r="M214" s="13" t="e">
        <f>SUMIF(#REF!,C:C,#REF!)</f>
        <v>#REF!</v>
      </c>
      <c r="N214" s="13"/>
      <c r="O214" s="13"/>
      <c r="P214" s="13"/>
      <c r="Q214" s="13"/>
      <c r="R214" s="10" t="str">
        <f t="shared" si="91"/>
        <v>GB00BHJYC057</v>
      </c>
      <c r="S214" s="10" t="str">
        <f t="shared" si="92"/>
        <v>InterContinental Hotels Group PLC</v>
      </c>
      <c r="T214" s="10" t="str">
        <f t="shared" si="93"/>
        <v>Storbritannien</v>
      </c>
      <c r="U214" s="11" t="e">
        <f t="shared" si="94"/>
        <v>#REF!</v>
      </c>
      <c r="V214" s="14" t="e">
        <f t="shared" si="95"/>
        <v>#REF!</v>
      </c>
      <c r="W214" s="14" t="e">
        <f t="shared" si="96"/>
        <v>#REF!</v>
      </c>
      <c r="X214" s="14" t="e">
        <f t="shared" si="97"/>
        <v>#REF!</v>
      </c>
      <c r="Y214" s="6"/>
      <c r="Z214" s="6" t="e">
        <f t="shared" si="98"/>
        <v>#REF!</v>
      </c>
      <c r="AA214" s="6" t="e">
        <f t="shared" si="88"/>
        <v>#REF!</v>
      </c>
      <c r="AB214" s="6" t="e">
        <f t="shared" si="89"/>
        <v>#REF!</v>
      </c>
      <c r="AC214" s="6" t="e">
        <f t="shared" si="90"/>
        <v>#REF!</v>
      </c>
    </row>
    <row r="215" spans="1:29">
      <c r="A215" s="10" t="str">
        <f t="shared" si="86"/>
        <v/>
      </c>
      <c r="B215" s="10"/>
      <c r="C215" s="10" t="s">
        <v>207</v>
      </c>
      <c r="D215" s="10" t="s">
        <v>46</v>
      </c>
      <c r="E215" s="10" t="s">
        <v>5</v>
      </c>
      <c r="F215" s="26">
        <v>71451</v>
      </c>
      <c r="G215" s="27">
        <v>0.01</v>
      </c>
      <c r="H215" s="27">
        <v>0.01</v>
      </c>
      <c r="I215" s="27">
        <v>78.859791079999994</v>
      </c>
      <c r="J215" s="11" t="e">
        <f>SUMIF(#REF!,C:C,#REF!)</f>
        <v>#REF!</v>
      </c>
      <c r="K215" s="14" t="e">
        <f>SUMIF(#REF!,C:C,#REF!)</f>
        <v>#REF!</v>
      </c>
      <c r="L215" s="14" t="e">
        <f>SUMIF(#REF!,C:C,#REF!)</f>
        <v>#REF!</v>
      </c>
      <c r="M215" s="13" t="e">
        <f>SUMIF(#REF!,C:C,#REF!)</f>
        <v>#REF!</v>
      </c>
      <c r="N215" s="13"/>
      <c r="O215" s="13"/>
      <c r="P215" s="13"/>
      <c r="Q215" s="13"/>
      <c r="R215" s="10" t="str">
        <f t="shared" si="91"/>
        <v>US4592001014</v>
      </c>
      <c r="S215" s="10" t="str">
        <f t="shared" si="92"/>
        <v>International Business Machines Corp</v>
      </c>
      <c r="T215" s="10" t="str">
        <f t="shared" si="93"/>
        <v>USA</v>
      </c>
      <c r="U215" s="11" t="e">
        <f t="shared" si="94"/>
        <v>#REF!</v>
      </c>
      <c r="V215" s="14" t="e">
        <f t="shared" si="95"/>
        <v>#REF!</v>
      </c>
      <c r="W215" s="14" t="e">
        <f t="shared" si="96"/>
        <v>#REF!</v>
      </c>
      <c r="X215" s="14" t="e">
        <f t="shared" si="97"/>
        <v>#REF!</v>
      </c>
      <c r="Y215" s="6"/>
      <c r="Z215" s="6" t="e">
        <f t="shared" si="98"/>
        <v>#REF!</v>
      </c>
      <c r="AA215" s="6" t="e">
        <f t="shared" si="88"/>
        <v>#REF!</v>
      </c>
      <c r="AB215" s="6" t="e">
        <f t="shared" si="89"/>
        <v>#REF!</v>
      </c>
      <c r="AC215" s="6" t="e">
        <f t="shared" si="90"/>
        <v>#REF!</v>
      </c>
    </row>
    <row r="216" spans="1:29">
      <c r="A216" s="10" t="str">
        <f t="shared" si="86"/>
        <v/>
      </c>
      <c r="B216" s="10"/>
      <c r="C216" s="10" t="s">
        <v>1054</v>
      </c>
      <c r="D216" s="10" t="s">
        <v>850</v>
      </c>
      <c r="E216" s="10" t="s">
        <v>14</v>
      </c>
      <c r="F216" s="26">
        <v>465615</v>
      </c>
      <c r="G216" s="27">
        <v>0.03</v>
      </c>
      <c r="H216" s="27">
        <v>0.03</v>
      </c>
      <c r="I216" s="27">
        <v>72.801824659999994</v>
      </c>
      <c r="J216" s="11" t="e">
        <f>SUMIF(#REF!,C:C,#REF!)</f>
        <v>#REF!</v>
      </c>
      <c r="K216" s="14" t="e">
        <f>SUMIF(#REF!,C:C,#REF!)</f>
        <v>#REF!</v>
      </c>
      <c r="L216" s="14" t="e">
        <f>SUMIF(#REF!,C:C,#REF!)</f>
        <v>#REF!</v>
      </c>
      <c r="M216" s="13" t="e">
        <f>SUMIF(#REF!,C:C,#REF!)</f>
        <v>#REF!</v>
      </c>
      <c r="N216" s="13"/>
      <c r="O216" s="13"/>
      <c r="P216" s="13"/>
      <c r="Q216" s="13"/>
      <c r="R216" s="10" t="str">
        <f t="shared" si="91"/>
        <v>SE0015811963</v>
      </c>
      <c r="S216" s="10" t="str">
        <f t="shared" si="92"/>
        <v>Investor AB</v>
      </c>
      <c r="T216" s="10" t="str">
        <f t="shared" si="93"/>
        <v>Sverige</v>
      </c>
      <c r="U216" s="11" t="e">
        <f t="shared" si="94"/>
        <v>#REF!</v>
      </c>
      <c r="V216" s="14" t="e">
        <f t="shared" si="95"/>
        <v>#REF!</v>
      </c>
      <c r="W216" s="14" t="e">
        <f t="shared" si="96"/>
        <v>#REF!</v>
      </c>
      <c r="X216" s="14" t="e">
        <f t="shared" si="97"/>
        <v>#REF!</v>
      </c>
      <c r="Y216" s="6"/>
      <c r="Z216" s="6" t="e">
        <f t="shared" si="98"/>
        <v>#REF!</v>
      </c>
      <c r="AA216" s="6" t="e">
        <f t="shared" si="88"/>
        <v>#REF!</v>
      </c>
      <c r="AB216" s="6" t="e">
        <f t="shared" si="89"/>
        <v>#REF!</v>
      </c>
      <c r="AC216" s="6" t="e">
        <f t="shared" si="90"/>
        <v>#REF!</v>
      </c>
    </row>
    <row r="217" spans="1:29">
      <c r="A217" s="10" t="str">
        <f t="shared" si="86"/>
        <v/>
      </c>
      <c r="C217" s="10" t="s">
        <v>530</v>
      </c>
      <c r="D217" s="10" t="s">
        <v>584</v>
      </c>
      <c r="E217" s="10" t="s">
        <v>9</v>
      </c>
      <c r="F217" s="26">
        <v>83029</v>
      </c>
      <c r="G217" s="27">
        <v>0.1</v>
      </c>
      <c r="H217" s="27">
        <v>0</v>
      </c>
      <c r="I217" s="27">
        <v>66.784039469999996</v>
      </c>
      <c r="J217" s="11" t="e">
        <f>SUMIF(#REF!,C:C,#REF!)</f>
        <v>#REF!</v>
      </c>
      <c r="K217" s="14" t="e">
        <f>SUMIF(#REF!,C:C,#REF!)</f>
        <v>#REF!</v>
      </c>
      <c r="L217" s="14" t="e">
        <f>SUMIF(#REF!,C:C,#REF!)</f>
        <v>#REF!</v>
      </c>
      <c r="M217" s="13" t="e">
        <f>SUMIF(#REF!,C:C,#REF!)</f>
        <v>#REF!</v>
      </c>
      <c r="N217" s="13"/>
      <c r="O217" s="13"/>
      <c r="P217" s="13"/>
      <c r="Q217" s="13"/>
      <c r="R217" s="10" t="str">
        <f t="shared" si="91"/>
        <v>FR0010259150</v>
      </c>
      <c r="S217" s="10" t="str">
        <f t="shared" si="92"/>
        <v>Ipsen SA</v>
      </c>
      <c r="T217" s="10" t="str">
        <f t="shared" si="93"/>
        <v>Frankrig</v>
      </c>
      <c r="U217" s="11" t="e">
        <f t="shared" si="94"/>
        <v>#REF!</v>
      </c>
      <c r="V217" s="14" t="e">
        <f t="shared" si="95"/>
        <v>#REF!</v>
      </c>
      <c r="W217" s="14" t="e">
        <f t="shared" si="96"/>
        <v>#REF!</v>
      </c>
      <c r="X217" s="14" t="e">
        <f t="shared" si="97"/>
        <v>#REF!</v>
      </c>
      <c r="Y217" s="6"/>
      <c r="Z217" s="6" t="e">
        <f t="shared" si="98"/>
        <v>#REF!</v>
      </c>
      <c r="AA217" s="6" t="e">
        <f t="shared" si="88"/>
        <v>#REF!</v>
      </c>
      <c r="AB217" s="6" t="e">
        <f t="shared" si="89"/>
        <v>#REF!</v>
      </c>
      <c r="AC217" s="6" t="e">
        <f t="shared" si="90"/>
        <v>#REF!</v>
      </c>
    </row>
    <row r="218" spans="1:29">
      <c r="A218" s="10" t="str">
        <f t="shared" si="86"/>
        <v/>
      </c>
      <c r="B218" s="10"/>
      <c r="C218" s="10" t="s">
        <v>248</v>
      </c>
      <c r="D218" s="10" t="s">
        <v>47</v>
      </c>
      <c r="E218" s="10" t="s">
        <v>12</v>
      </c>
      <c r="F218" s="26">
        <v>1681166</v>
      </c>
      <c r="G218" s="27">
        <v>0.21</v>
      </c>
      <c r="H218" s="27">
        <v>0.21</v>
      </c>
      <c r="I218" s="27">
        <v>64.917500509999996</v>
      </c>
      <c r="J218" s="11" t="e">
        <f>SUMIF(#REF!,C:C,#REF!)</f>
        <v>#REF!</v>
      </c>
      <c r="K218" s="14" t="e">
        <f>SUMIF(#REF!,C:C,#REF!)</f>
        <v>#REF!</v>
      </c>
      <c r="L218" s="14" t="e">
        <f>SUMIF(#REF!,C:C,#REF!)</f>
        <v>#REF!</v>
      </c>
      <c r="M218" s="13" t="e">
        <f>SUMIF(#REF!,C:C,#REF!)</f>
        <v>#REF!</v>
      </c>
      <c r="N218" s="13"/>
      <c r="O218" s="13"/>
      <c r="P218" s="13"/>
      <c r="Q218" s="13"/>
      <c r="R218" s="10" t="str">
        <f t="shared" si="91"/>
        <v>IT0005211237</v>
      </c>
      <c r="S218" s="10" t="str">
        <f t="shared" si="92"/>
        <v>Italgas SpA</v>
      </c>
      <c r="T218" s="10" t="str">
        <f t="shared" si="93"/>
        <v>Italien</v>
      </c>
      <c r="U218" s="11" t="e">
        <f t="shared" si="94"/>
        <v>#REF!</v>
      </c>
      <c r="V218" s="14" t="e">
        <f t="shared" si="95"/>
        <v>#REF!</v>
      </c>
      <c r="W218" s="14" t="e">
        <f t="shared" si="96"/>
        <v>#REF!</v>
      </c>
      <c r="X218" s="14" t="e">
        <f t="shared" si="97"/>
        <v>#REF!</v>
      </c>
      <c r="Y218" s="6"/>
      <c r="Z218" s="6" t="e">
        <f t="shared" si="98"/>
        <v>#REF!</v>
      </c>
      <c r="AA218" s="6" t="e">
        <f t="shared" si="88"/>
        <v>#REF!</v>
      </c>
      <c r="AB218" s="6" t="e">
        <f t="shared" si="89"/>
        <v>#REF!</v>
      </c>
      <c r="AC218" s="6" t="e">
        <f t="shared" si="90"/>
        <v>#REF!</v>
      </c>
    </row>
    <row r="219" spans="1:29">
      <c r="A219" s="10" t="str">
        <f t="shared" si="86"/>
        <v/>
      </c>
      <c r="B219" s="10"/>
      <c r="C219" s="10" t="s">
        <v>345</v>
      </c>
      <c r="D219" s="10" t="s">
        <v>357</v>
      </c>
      <c r="E219" s="10" t="s">
        <v>17</v>
      </c>
      <c r="F219" s="26">
        <v>195700</v>
      </c>
      <c r="G219" s="27">
        <v>0.01</v>
      </c>
      <c r="H219" s="27">
        <v>0.01</v>
      </c>
      <c r="I219" s="27">
        <v>54.022787149999999</v>
      </c>
      <c r="J219" s="11" t="e">
        <f>SUMIF(#REF!,C:C,#REF!)</f>
        <v>#REF!</v>
      </c>
      <c r="K219" s="14" t="e">
        <f>SUMIF(#REF!,C:C,#REF!)</f>
        <v>#REF!</v>
      </c>
      <c r="L219" s="14" t="e">
        <f>SUMIF(#REF!,C:C,#REF!)</f>
        <v>#REF!</v>
      </c>
      <c r="M219" s="13" t="e">
        <f>SUMIF(#REF!,C:C,#REF!)</f>
        <v>#REF!</v>
      </c>
      <c r="N219" s="13"/>
      <c r="O219" s="13"/>
      <c r="P219" s="13"/>
      <c r="Q219" s="13"/>
      <c r="R219" s="10" t="str">
        <f t="shared" si="91"/>
        <v>JP3143600009</v>
      </c>
      <c r="S219" s="10" t="str">
        <f t="shared" si="92"/>
        <v>ITOCHU Corp</v>
      </c>
      <c r="T219" s="10" t="str">
        <f t="shared" si="93"/>
        <v>Japan</v>
      </c>
      <c r="U219" s="11" t="e">
        <f t="shared" si="94"/>
        <v>#REF!</v>
      </c>
      <c r="V219" s="14" t="e">
        <f t="shared" si="95"/>
        <v>#REF!</v>
      </c>
      <c r="W219" s="14" t="e">
        <f t="shared" si="96"/>
        <v>#REF!</v>
      </c>
      <c r="X219" s="14" t="e">
        <f t="shared" si="97"/>
        <v>#REF!</v>
      </c>
      <c r="Y219" s="6"/>
      <c r="Z219" s="6" t="e">
        <f t="shared" si="98"/>
        <v>#REF!</v>
      </c>
      <c r="AA219" s="6" t="e">
        <f t="shared" si="88"/>
        <v>#REF!</v>
      </c>
      <c r="AB219" s="6" t="e">
        <f t="shared" si="89"/>
        <v>#REF!</v>
      </c>
      <c r="AC219" s="6" t="e">
        <f t="shared" si="90"/>
        <v>#REF!</v>
      </c>
    </row>
    <row r="220" spans="1:29">
      <c r="A220" s="10" t="str">
        <f t="shared" si="86"/>
        <v/>
      </c>
      <c r="B220" s="10"/>
      <c r="C220" s="10" t="s">
        <v>346</v>
      </c>
      <c r="D220" s="10" t="s">
        <v>585</v>
      </c>
      <c r="E220" s="10" t="s">
        <v>18</v>
      </c>
      <c r="F220" s="26">
        <v>343718</v>
      </c>
      <c r="G220" s="27">
        <v>0.31</v>
      </c>
      <c r="H220" s="27">
        <v>0.31</v>
      </c>
      <c r="I220" s="27">
        <v>83.931568330000005</v>
      </c>
      <c r="J220" s="11" t="e">
        <f>SUMIF(#REF!,C:C,#REF!)</f>
        <v>#REF!</v>
      </c>
      <c r="K220" s="14" t="e">
        <f>SUMIF(#REF!,C:C,#REF!)</f>
        <v>#REF!</v>
      </c>
      <c r="L220" s="14" t="e">
        <f>SUMIF(#REF!,C:C,#REF!)</f>
        <v>#REF!</v>
      </c>
      <c r="M220" s="13" t="e">
        <f>SUMIF(#REF!,C:C,#REF!)</f>
        <v>#REF!</v>
      </c>
      <c r="N220" s="13"/>
      <c r="O220" s="13"/>
      <c r="P220" s="13"/>
      <c r="Q220" s="13"/>
      <c r="R220" s="10" t="str">
        <f t="shared" si="91"/>
        <v>AU000000JBH7</v>
      </c>
      <c r="S220" s="10" t="str">
        <f t="shared" si="92"/>
        <v>JB Hi-Fi Ltd</v>
      </c>
      <c r="T220" s="10" t="str">
        <f t="shared" si="93"/>
        <v>Australien</v>
      </c>
      <c r="U220" s="11" t="e">
        <f t="shared" si="94"/>
        <v>#REF!</v>
      </c>
      <c r="V220" s="14" t="e">
        <f t="shared" si="95"/>
        <v>#REF!</v>
      </c>
      <c r="W220" s="14" t="e">
        <f t="shared" si="96"/>
        <v>#REF!</v>
      </c>
      <c r="X220" s="14" t="e">
        <f t="shared" si="97"/>
        <v>#REF!</v>
      </c>
      <c r="Y220" s="6"/>
      <c r="Z220" s="6" t="e">
        <f t="shared" si="98"/>
        <v>#REF!</v>
      </c>
      <c r="AA220" s="6" t="e">
        <f t="shared" si="88"/>
        <v>#REF!</v>
      </c>
      <c r="AB220" s="6" t="e">
        <f t="shared" si="89"/>
        <v>#REF!</v>
      </c>
      <c r="AC220" s="6" t="e">
        <f t="shared" si="90"/>
        <v>#REF!</v>
      </c>
    </row>
    <row r="221" spans="1:29">
      <c r="A221" s="10"/>
      <c r="B221" s="10"/>
      <c r="C221" s="10" t="s">
        <v>298</v>
      </c>
      <c r="D221" s="10" t="s">
        <v>330</v>
      </c>
      <c r="E221" s="10" t="s">
        <v>22</v>
      </c>
      <c r="F221" s="26">
        <v>419123</v>
      </c>
      <c r="G221" s="27">
        <v>6.9999999999999993E-2</v>
      </c>
      <c r="H221" s="27">
        <v>6.9999999999999993E-2</v>
      </c>
      <c r="I221" s="27">
        <v>71.985562209999998</v>
      </c>
      <c r="J221" s="11" t="e">
        <f>SUMIF(#REF!,C:C,#REF!)</f>
        <v>#REF!</v>
      </c>
      <c r="K221" s="14" t="e">
        <f>SUMIF(#REF!,C:C,#REF!)</f>
        <v>#REF!</v>
      </c>
      <c r="L221" s="14" t="e">
        <f>SUMIF(#REF!,C:C,#REF!)</f>
        <v>#REF!</v>
      </c>
      <c r="M221" s="13" t="e">
        <f>SUMIF(#REF!,C:C,#REF!)</f>
        <v>#REF!</v>
      </c>
      <c r="N221" s="13"/>
      <c r="O221" s="13"/>
      <c r="P221" s="13"/>
      <c r="Q221" s="13"/>
      <c r="R221" s="10" t="str">
        <f t="shared" si="91"/>
        <v>PTJMT0AE0001</v>
      </c>
      <c r="S221" s="10" t="str">
        <f t="shared" si="92"/>
        <v>Jeronimo Martins SGPS SA</v>
      </c>
      <c r="T221" s="10" t="str">
        <f t="shared" si="93"/>
        <v>Portugal</v>
      </c>
      <c r="U221" s="11" t="e">
        <f t="shared" si="94"/>
        <v>#REF!</v>
      </c>
      <c r="V221" s="14" t="e">
        <f t="shared" si="95"/>
        <v>#REF!</v>
      </c>
      <c r="W221" s="14" t="e">
        <f t="shared" si="96"/>
        <v>#REF!</v>
      </c>
      <c r="X221" s="14" t="e">
        <f t="shared" si="97"/>
        <v>#REF!</v>
      </c>
      <c r="Y221" s="6"/>
      <c r="Z221" s="6" t="e">
        <f t="shared" si="98"/>
        <v>#REF!</v>
      </c>
      <c r="AA221" s="6" t="e">
        <f t="shared" si="88"/>
        <v>#REF!</v>
      </c>
      <c r="AB221" s="6" t="e">
        <f t="shared" si="89"/>
        <v>#REF!</v>
      </c>
      <c r="AC221" s="6" t="e">
        <f t="shared" si="90"/>
        <v>#REF!</v>
      </c>
    </row>
    <row r="222" spans="1:29">
      <c r="A222" s="10" t="str">
        <f t="shared" si="86"/>
        <v/>
      </c>
      <c r="B222" s="10"/>
      <c r="C222" s="10" t="s">
        <v>1055</v>
      </c>
      <c r="D222" s="10" t="s">
        <v>851</v>
      </c>
      <c r="E222" s="10" t="s">
        <v>341</v>
      </c>
      <c r="F222" s="26">
        <v>260400</v>
      </c>
      <c r="G222" s="27">
        <v>0.02</v>
      </c>
      <c r="H222" s="27">
        <v>0.02</v>
      </c>
      <c r="I222" s="27">
        <v>12.079007170000001</v>
      </c>
      <c r="J222" s="11" t="e">
        <f>SUMIF(#REF!,C:C,#REF!)</f>
        <v>#REF!</v>
      </c>
      <c r="K222" s="14" t="e">
        <f>SUMIF(#REF!,C:C,#REF!)</f>
        <v>#REF!</v>
      </c>
      <c r="L222" s="14" t="e">
        <f>SUMIF(#REF!,C:C,#REF!)</f>
        <v>#REF!</v>
      </c>
      <c r="M222" s="13" t="e">
        <f>SUMIF(#REF!,C:C,#REF!)</f>
        <v>#REF!</v>
      </c>
      <c r="N222" s="13"/>
      <c r="O222" s="13"/>
      <c r="P222" s="13"/>
      <c r="Q222" s="13"/>
      <c r="R222" s="10" t="str">
        <f t="shared" si="91"/>
        <v>CNE100001TH8</v>
      </c>
      <c r="S222" s="10" t="str">
        <f t="shared" si="92"/>
        <v>Jiangsu King's Luck Brewery JSC Ltd</v>
      </c>
      <c r="T222" s="10" t="str">
        <f t="shared" si="93"/>
        <v>Kina</v>
      </c>
      <c r="U222" s="11" t="e">
        <f t="shared" si="94"/>
        <v>#REF!</v>
      </c>
      <c r="V222" s="14" t="e">
        <f t="shared" si="95"/>
        <v>#REF!</v>
      </c>
      <c r="W222" s="14" t="e">
        <f t="shared" si="96"/>
        <v>#REF!</v>
      </c>
      <c r="X222" s="14" t="e">
        <f t="shared" si="97"/>
        <v>#REF!</v>
      </c>
      <c r="Y222" s="6"/>
      <c r="Z222" s="6" t="e">
        <f t="shared" si="98"/>
        <v>#REF!</v>
      </c>
      <c r="AA222" s="6" t="e">
        <f t="shared" si="88"/>
        <v>#REF!</v>
      </c>
      <c r="AB222" s="6" t="e">
        <f t="shared" si="89"/>
        <v>#REF!</v>
      </c>
      <c r="AC222" s="6" t="e">
        <f t="shared" si="90"/>
        <v>#REF!</v>
      </c>
    </row>
    <row r="223" spans="1:29">
      <c r="A223" s="10" t="str">
        <f t="shared" si="86"/>
        <v/>
      </c>
      <c r="B223" s="10"/>
      <c r="C223" s="10" t="s">
        <v>1056</v>
      </c>
      <c r="D223" s="10" t="s">
        <v>852</v>
      </c>
      <c r="E223" s="10" t="s">
        <v>341</v>
      </c>
      <c r="F223" s="26">
        <v>844900</v>
      </c>
      <c r="G223" s="27">
        <v>6.9999999999999993E-2</v>
      </c>
      <c r="H223" s="27">
        <v>6.9999999999999993E-2</v>
      </c>
      <c r="I223" s="27">
        <v>12.17157626</v>
      </c>
      <c r="J223" s="11" t="e">
        <f>SUMIF(#REF!,C:C,#REF!)</f>
        <v>#REF!</v>
      </c>
      <c r="K223" s="14" t="e">
        <f>SUMIF(#REF!,C:C,#REF!)</f>
        <v>#REF!</v>
      </c>
      <c r="L223" s="14" t="e">
        <f>SUMIF(#REF!,C:C,#REF!)</f>
        <v>#REF!</v>
      </c>
      <c r="M223" s="13" t="e">
        <f>SUMIF(#REF!,C:C,#REF!)</f>
        <v>#REF!</v>
      </c>
      <c r="N223" s="13"/>
      <c r="O223" s="13"/>
      <c r="P223" s="13"/>
      <c r="Q223" s="13"/>
      <c r="R223" s="10" t="str">
        <f t="shared" si="91"/>
        <v>CNE000000719</v>
      </c>
      <c r="S223" s="10" t="str">
        <f t="shared" si="92"/>
        <v>Jilin Aodong Pharmaceutical Group Co Ltd</v>
      </c>
      <c r="T223" s="10" t="str">
        <f t="shared" si="93"/>
        <v>Kina</v>
      </c>
      <c r="U223" s="11" t="e">
        <f t="shared" si="94"/>
        <v>#REF!</v>
      </c>
      <c r="V223" s="14" t="e">
        <f t="shared" si="95"/>
        <v>#REF!</v>
      </c>
      <c r="W223" s="14" t="e">
        <f t="shared" si="96"/>
        <v>#REF!</v>
      </c>
      <c r="X223" s="14" t="e">
        <f t="shared" si="97"/>
        <v>#REF!</v>
      </c>
      <c r="Y223" s="6"/>
      <c r="Z223" s="6" t="e">
        <f t="shared" si="98"/>
        <v>#REF!</v>
      </c>
      <c r="AA223" s="6" t="e">
        <f t="shared" si="88"/>
        <v>#REF!</v>
      </c>
      <c r="AB223" s="6" t="e">
        <f t="shared" si="89"/>
        <v>#REF!</v>
      </c>
      <c r="AC223" s="6" t="e">
        <f t="shared" si="90"/>
        <v>#REF!</v>
      </c>
    </row>
    <row r="224" spans="1:29">
      <c r="A224" s="10" t="str">
        <f t="shared" si="86"/>
        <v>Jinduicheng Molybdenum Co Ltd</v>
      </c>
      <c r="B224" s="10" t="str">
        <f>LOWER(D224)</f>
        <v>jinduicheng molybdenum co ltd</v>
      </c>
      <c r="C224" s="10" t="s">
        <v>1057</v>
      </c>
      <c r="D224" s="10" t="s">
        <v>853</v>
      </c>
      <c r="E224" s="10" t="s">
        <v>341</v>
      </c>
      <c r="F224" s="26">
        <v>1456800</v>
      </c>
      <c r="G224" s="27">
        <v>0.05</v>
      </c>
      <c r="H224" s="27">
        <v>0.05</v>
      </c>
      <c r="I224" s="27">
        <v>13.09927864</v>
      </c>
      <c r="J224" s="11" t="e">
        <f>SUMIF(#REF!,C:C,#REF!)</f>
        <v>#REF!</v>
      </c>
      <c r="K224" s="14" t="e">
        <f>SUMIF(#REF!,C:C,#REF!)</f>
        <v>#REF!</v>
      </c>
      <c r="L224" s="14" t="e">
        <f>SUMIF(#REF!,C:C,#REF!)</f>
        <v>#REF!</v>
      </c>
      <c r="M224" s="13" t="e">
        <f>SUMIF(#REF!,C:C,#REF!)</f>
        <v>#REF!</v>
      </c>
      <c r="N224" s="13"/>
      <c r="O224" s="13"/>
      <c r="P224" s="13"/>
      <c r="Q224" s="13"/>
      <c r="R224" s="10" t="str">
        <f t="shared" si="91"/>
        <v>CNE1000009Y1</v>
      </c>
      <c r="S224" s="10" t="str">
        <f t="shared" si="92"/>
        <v>Jinduicheng Molybdenum Co Ltd</v>
      </c>
      <c r="T224" s="10" t="str">
        <f t="shared" si="93"/>
        <v>Kina</v>
      </c>
      <c r="U224" s="11" t="e">
        <f t="shared" si="94"/>
        <v>#REF!</v>
      </c>
      <c r="V224" s="14" t="e">
        <f t="shared" si="95"/>
        <v>#REF!</v>
      </c>
      <c r="W224" s="14" t="e">
        <f t="shared" si="96"/>
        <v>#REF!</v>
      </c>
      <c r="X224" s="14" t="e">
        <f t="shared" si="97"/>
        <v>#REF!</v>
      </c>
      <c r="Y224" s="6"/>
      <c r="Z224" s="6" t="e">
        <f t="shared" si="98"/>
        <v>#REF!</v>
      </c>
      <c r="AA224" s="6" t="e">
        <f t="shared" si="88"/>
        <v>#REF!</v>
      </c>
      <c r="AB224" s="6" t="e">
        <f t="shared" si="89"/>
        <v>#REF!</v>
      </c>
      <c r="AC224" s="6" t="e">
        <f t="shared" si="90"/>
        <v>#REF!</v>
      </c>
    </row>
    <row r="225" spans="1:29">
      <c r="A225" s="10" t="str">
        <f t="shared" si="86"/>
        <v/>
      </c>
      <c r="C225" s="10" t="s">
        <v>167</v>
      </c>
      <c r="D225" s="10" t="s">
        <v>3</v>
      </c>
      <c r="E225" s="10" t="s">
        <v>5</v>
      </c>
      <c r="F225" s="26">
        <v>74701</v>
      </c>
      <c r="G225" s="27">
        <v>0</v>
      </c>
      <c r="H225" s="27">
        <v>0</v>
      </c>
      <c r="I225" s="27">
        <v>79.013813040000002</v>
      </c>
      <c r="J225" s="11" t="e">
        <f>SUMIF(#REF!,C:C,#REF!)</f>
        <v>#REF!</v>
      </c>
      <c r="K225" s="14" t="e">
        <f>SUMIF(#REF!,C:C,#REF!)</f>
        <v>#REF!</v>
      </c>
      <c r="L225" s="14" t="e">
        <f>SUMIF(#REF!,C:C,#REF!)</f>
        <v>#REF!</v>
      </c>
      <c r="M225" s="13" t="e">
        <f>SUMIF(#REF!,C:C,#REF!)</f>
        <v>#REF!</v>
      </c>
      <c r="N225" s="13"/>
      <c r="O225" s="13"/>
      <c r="P225" s="13"/>
      <c r="Q225" s="13"/>
      <c r="R225" s="10" t="str">
        <f t="shared" si="91"/>
        <v>US4781601046</v>
      </c>
      <c r="S225" s="10" t="str">
        <f t="shared" si="92"/>
        <v>Johnson &amp; Johnson</v>
      </c>
      <c r="T225" s="10" t="str">
        <f t="shared" si="93"/>
        <v>USA</v>
      </c>
      <c r="U225" s="11" t="e">
        <f t="shared" si="94"/>
        <v>#REF!</v>
      </c>
      <c r="V225" s="14" t="e">
        <f t="shared" si="95"/>
        <v>#REF!</v>
      </c>
      <c r="W225" s="14" t="e">
        <f t="shared" si="96"/>
        <v>#REF!</v>
      </c>
      <c r="X225" s="14" t="e">
        <f t="shared" si="97"/>
        <v>#REF!</v>
      </c>
      <c r="Y225" s="6"/>
      <c r="Z225" s="6" t="e">
        <f t="shared" si="98"/>
        <v>#REF!</v>
      </c>
      <c r="AA225" s="6" t="e">
        <f t="shared" si="88"/>
        <v>#REF!</v>
      </c>
      <c r="AB225" s="6" t="e">
        <f t="shared" si="89"/>
        <v>#REF!</v>
      </c>
      <c r="AC225" s="6" t="e">
        <f t="shared" si="90"/>
        <v>#REF!</v>
      </c>
    </row>
    <row r="226" spans="1:29">
      <c r="A226" s="10" t="str">
        <f t="shared" si="86"/>
        <v/>
      </c>
      <c r="B226" s="10"/>
      <c r="C226" s="10" t="s">
        <v>1058</v>
      </c>
      <c r="D226" s="10" t="s">
        <v>854</v>
      </c>
      <c r="E226" s="10" t="s">
        <v>17</v>
      </c>
      <c r="F226" s="26">
        <v>505000</v>
      </c>
      <c r="G226" s="27">
        <v>0.21</v>
      </c>
      <c r="H226" s="27">
        <v>0.21</v>
      </c>
      <c r="I226" s="27">
        <v>58.232359520000003</v>
      </c>
      <c r="J226" s="11" t="e">
        <f>SUMIF(#REF!,C:C,#REF!)</f>
        <v>#REF!</v>
      </c>
      <c r="K226" s="14" t="e">
        <f>SUMIF(#REF!,C:C,#REF!)</f>
        <v>#REF!</v>
      </c>
      <c r="L226" s="14" t="e">
        <f>SUMIF(#REF!,C:C,#REF!)</f>
        <v>#REF!</v>
      </c>
      <c r="M226" s="13" t="e">
        <f>SUMIF(#REF!,C:C,#REF!)</f>
        <v>#REF!</v>
      </c>
      <c r="N226" s="13"/>
      <c r="O226" s="13"/>
      <c r="P226" s="13"/>
      <c r="Q226" s="13"/>
      <c r="R226" s="10" t="str">
        <f t="shared" si="91"/>
        <v>JP3229400001</v>
      </c>
      <c r="S226" s="10" t="str">
        <f t="shared" si="92"/>
        <v>Kansai Paint Co Ltd</v>
      </c>
      <c r="T226" s="10" t="str">
        <f t="shared" si="93"/>
        <v>Japan</v>
      </c>
      <c r="U226" s="11" t="e">
        <f t="shared" si="94"/>
        <v>#REF!</v>
      </c>
      <c r="V226" s="14" t="e">
        <f t="shared" si="95"/>
        <v>#REF!</v>
      </c>
      <c r="W226" s="14" t="e">
        <f t="shared" si="96"/>
        <v>#REF!</v>
      </c>
      <c r="X226" s="14" t="e">
        <f t="shared" si="97"/>
        <v>#REF!</v>
      </c>
      <c r="Y226" s="6"/>
      <c r="Z226" s="6" t="e">
        <f t="shared" si="98"/>
        <v>#REF!</v>
      </c>
      <c r="AA226" s="6" t="e">
        <f t="shared" si="88"/>
        <v>#REF!</v>
      </c>
      <c r="AB226" s="6" t="e">
        <f t="shared" si="89"/>
        <v>#REF!</v>
      </c>
      <c r="AC226" s="6" t="e">
        <f t="shared" si="90"/>
        <v>#REF!</v>
      </c>
    </row>
    <row r="227" spans="1:29">
      <c r="A227" s="10" t="str">
        <f t="shared" si="86"/>
        <v/>
      </c>
      <c r="B227" s="10"/>
      <c r="C227" s="10" t="s">
        <v>187</v>
      </c>
      <c r="D227" s="10" t="s">
        <v>48</v>
      </c>
      <c r="E227" s="10" t="s">
        <v>17</v>
      </c>
      <c r="F227" s="26">
        <v>250600</v>
      </c>
      <c r="G227" s="27">
        <v>0.01</v>
      </c>
      <c r="H227" s="27">
        <v>0.01</v>
      </c>
      <c r="I227" s="27">
        <v>53.811679320000003</v>
      </c>
      <c r="J227" s="11" t="e">
        <f>SUMIF(#REF!,C:C,#REF!)</f>
        <v>#REF!</v>
      </c>
      <c r="K227" s="14" t="e">
        <f>SUMIF(#REF!,C:C,#REF!)</f>
        <v>#REF!</v>
      </c>
      <c r="L227" s="14" t="e">
        <f>SUMIF(#REF!,C:C,#REF!)</f>
        <v>#REF!</v>
      </c>
      <c r="M227" s="13" t="e">
        <f>SUMIF(#REF!,C:C,#REF!)</f>
        <v>#REF!</v>
      </c>
      <c r="N227" s="13"/>
      <c r="O227" s="13"/>
      <c r="P227" s="13"/>
      <c r="Q227" s="13"/>
      <c r="R227" s="10" t="str">
        <f t="shared" si="91"/>
        <v>JP3496400007</v>
      </c>
      <c r="S227" s="10" t="str">
        <f t="shared" si="92"/>
        <v>KDDI Corp</v>
      </c>
      <c r="T227" s="10" t="str">
        <f t="shared" si="93"/>
        <v>Japan</v>
      </c>
      <c r="U227" s="11" t="e">
        <f t="shared" si="94"/>
        <v>#REF!</v>
      </c>
      <c r="V227" s="14" t="e">
        <f t="shared" si="95"/>
        <v>#REF!</v>
      </c>
      <c r="W227" s="14" t="e">
        <f t="shared" si="96"/>
        <v>#REF!</v>
      </c>
      <c r="X227" s="14" t="e">
        <f t="shared" si="97"/>
        <v>#REF!</v>
      </c>
      <c r="Y227" s="6"/>
      <c r="Z227" s="6" t="e">
        <f t="shared" si="98"/>
        <v>#REF!</v>
      </c>
      <c r="AA227" s="6" t="e">
        <f t="shared" si="88"/>
        <v>#REF!</v>
      </c>
      <c r="AB227" s="6" t="e">
        <f t="shared" si="89"/>
        <v>#REF!</v>
      </c>
      <c r="AC227" s="6" t="e">
        <f t="shared" si="90"/>
        <v>#REF!</v>
      </c>
    </row>
    <row r="228" spans="1:29">
      <c r="A228" s="10" t="str">
        <f t="shared" si="86"/>
        <v/>
      </c>
      <c r="B228" s="10"/>
      <c r="C228" s="10" t="s">
        <v>531</v>
      </c>
      <c r="D228" s="10" t="s">
        <v>586</v>
      </c>
      <c r="E228" s="10" t="s">
        <v>5</v>
      </c>
      <c r="F228" s="26">
        <v>97078</v>
      </c>
      <c r="G228" s="27">
        <v>0.03</v>
      </c>
      <c r="H228" s="27">
        <v>0.03</v>
      </c>
      <c r="I228" s="27">
        <v>79.603030849999996</v>
      </c>
      <c r="J228" s="11" t="e">
        <f>SUMIF(#REF!,C:C,#REF!)</f>
        <v>#REF!</v>
      </c>
      <c r="K228" s="14" t="e">
        <f>SUMIF(#REF!,C:C,#REF!)</f>
        <v>#REF!</v>
      </c>
      <c r="L228" s="14" t="e">
        <f>SUMIF(#REF!,C:C,#REF!)</f>
        <v>#REF!</v>
      </c>
      <c r="M228" s="13" t="e">
        <f>SUMIF(#REF!,C:C,#REF!)</f>
        <v>#REF!</v>
      </c>
      <c r="N228" s="13"/>
      <c r="O228" s="13"/>
      <c r="P228" s="13"/>
      <c r="Q228" s="13"/>
      <c r="R228" s="10" t="str">
        <f t="shared" si="91"/>
        <v>US4943681035</v>
      </c>
      <c r="S228" s="10" t="str">
        <f t="shared" si="92"/>
        <v>Kimberly-Clark Corp</v>
      </c>
      <c r="T228" s="10" t="str">
        <f t="shared" si="93"/>
        <v>USA</v>
      </c>
      <c r="U228" s="11" t="e">
        <f t="shared" si="94"/>
        <v>#REF!</v>
      </c>
      <c r="V228" s="14" t="e">
        <f t="shared" si="95"/>
        <v>#REF!</v>
      </c>
      <c r="W228" s="14" t="e">
        <f t="shared" si="96"/>
        <v>#REF!</v>
      </c>
      <c r="X228" s="14" t="e">
        <f t="shared" si="97"/>
        <v>#REF!</v>
      </c>
      <c r="Y228" s="6"/>
      <c r="Z228" s="6" t="e">
        <f t="shared" si="98"/>
        <v>#REF!</v>
      </c>
      <c r="AA228" s="6" t="e">
        <f t="shared" si="88"/>
        <v>#REF!</v>
      </c>
      <c r="AB228" s="6" t="e">
        <f t="shared" si="89"/>
        <v>#REF!</v>
      </c>
      <c r="AC228" s="6" t="e">
        <f t="shared" si="90"/>
        <v>#REF!</v>
      </c>
    </row>
    <row r="229" spans="1:29">
      <c r="A229" s="10" t="str">
        <f t="shared" si="86"/>
        <v/>
      </c>
      <c r="B229" s="10"/>
      <c r="C229" s="10" t="s">
        <v>1059</v>
      </c>
      <c r="D229" s="10" t="s">
        <v>855</v>
      </c>
      <c r="E229" s="10" t="s">
        <v>17</v>
      </c>
      <c r="F229" s="26">
        <v>354100</v>
      </c>
      <c r="G229" s="27">
        <v>0.16999999999999998</v>
      </c>
      <c r="H229" s="27">
        <v>0.16999999999999998</v>
      </c>
      <c r="I229" s="27">
        <v>40.611492460000001</v>
      </c>
      <c r="J229" s="11" t="e">
        <f>SUMIF(#REF!,C:C,#REF!)</f>
        <v>#REF!</v>
      </c>
      <c r="K229" s="14" t="e">
        <f>SUMIF(#REF!,C:C,#REF!)</f>
        <v>#REF!</v>
      </c>
      <c r="L229" s="14" t="e">
        <f>SUMIF(#REF!,C:C,#REF!)</f>
        <v>#REF!</v>
      </c>
      <c r="M229" s="13" t="e">
        <f>SUMIF(#REF!,C:C,#REF!)</f>
        <v>#REF!</v>
      </c>
      <c r="N229" s="13"/>
      <c r="O229" s="13"/>
      <c r="P229" s="13"/>
      <c r="Q229" s="13"/>
      <c r="R229" s="10" t="str">
        <f t="shared" si="91"/>
        <v>JP3263000006</v>
      </c>
      <c r="S229" s="10" t="str">
        <f t="shared" si="92"/>
        <v>Kinden Corp</v>
      </c>
      <c r="T229" s="10" t="str">
        <f t="shared" si="93"/>
        <v>Japan</v>
      </c>
      <c r="U229" s="11" t="e">
        <f t="shared" si="94"/>
        <v>#REF!</v>
      </c>
      <c r="V229" s="14" t="e">
        <f t="shared" si="95"/>
        <v>#REF!</v>
      </c>
      <c r="W229" s="14" t="e">
        <f t="shared" si="96"/>
        <v>#REF!</v>
      </c>
      <c r="X229" s="14" t="e">
        <f t="shared" si="97"/>
        <v>#REF!</v>
      </c>
      <c r="Y229" s="6"/>
      <c r="Z229" s="6" t="e">
        <f t="shared" si="98"/>
        <v>#REF!</v>
      </c>
      <c r="AA229" s="6" t="e">
        <f t="shared" si="88"/>
        <v>#REF!</v>
      </c>
      <c r="AB229" s="6" t="e">
        <f t="shared" si="89"/>
        <v>#REF!</v>
      </c>
      <c r="AC229" s="6" t="e">
        <f t="shared" si="90"/>
        <v>#REF!</v>
      </c>
    </row>
    <row r="230" spans="1:29">
      <c r="A230" s="10" t="str">
        <f t="shared" si="86"/>
        <v/>
      </c>
      <c r="B230" s="10"/>
      <c r="C230" s="10" t="s">
        <v>1060</v>
      </c>
      <c r="D230" s="10" t="s">
        <v>856</v>
      </c>
      <c r="E230" s="10" t="s">
        <v>5</v>
      </c>
      <c r="F230" s="26">
        <v>19746</v>
      </c>
      <c r="G230" s="27">
        <v>0.01</v>
      </c>
      <c r="H230" s="27">
        <v>0.01</v>
      </c>
      <c r="I230" s="27">
        <v>77.459772650000005</v>
      </c>
      <c r="J230" s="11" t="e">
        <f>SUMIF(#REF!,C:C,#REF!)</f>
        <v>#REF!</v>
      </c>
      <c r="K230" s="14" t="e">
        <f>SUMIF(#REF!,C:C,#REF!)</f>
        <v>#REF!</v>
      </c>
      <c r="L230" s="14" t="e">
        <f>SUMIF(#REF!,C:C,#REF!)</f>
        <v>#REF!</v>
      </c>
      <c r="M230" s="13" t="e">
        <f>SUMIF(#REF!,C:C,#REF!)</f>
        <v>#REF!</v>
      </c>
      <c r="N230" s="13"/>
      <c r="O230" s="13"/>
      <c r="P230" s="13"/>
      <c r="Q230" s="13"/>
      <c r="R230" s="10" t="str">
        <f t="shared" si="91"/>
        <v>US4824801009</v>
      </c>
      <c r="S230" s="10" t="str">
        <f t="shared" si="92"/>
        <v>KLA Corp</v>
      </c>
      <c r="T230" s="10" t="str">
        <f t="shared" si="93"/>
        <v>USA</v>
      </c>
      <c r="U230" s="11" t="e">
        <f t="shared" si="94"/>
        <v>#REF!</v>
      </c>
      <c r="V230" s="14" t="e">
        <f t="shared" si="95"/>
        <v>#REF!</v>
      </c>
      <c r="W230" s="14" t="e">
        <f t="shared" si="96"/>
        <v>#REF!</v>
      </c>
      <c r="X230" s="14" t="e">
        <f t="shared" si="97"/>
        <v>#REF!</v>
      </c>
      <c r="Y230" s="6"/>
      <c r="Z230" s="6" t="e">
        <f t="shared" si="98"/>
        <v>#REF!</v>
      </c>
      <c r="AA230" s="6" t="e">
        <f t="shared" si="88"/>
        <v>#REF!</v>
      </c>
      <c r="AB230" s="6" t="e">
        <f t="shared" si="89"/>
        <v>#REF!</v>
      </c>
      <c r="AC230" s="6" t="e">
        <f t="shared" si="90"/>
        <v>#REF!</v>
      </c>
    </row>
    <row r="231" spans="1:29">
      <c r="A231" s="10" t="str">
        <f t="shared" si="86"/>
        <v/>
      </c>
      <c r="B231" s="10"/>
      <c r="C231" s="10" t="s">
        <v>1061</v>
      </c>
      <c r="D231" s="10" t="s">
        <v>857</v>
      </c>
      <c r="E231" s="10" t="s">
        <v>9</v>
      </c>
      <c r="F231" s="26">
        <v>392312</v>
      </c>
      <c r="G231" s="27">
        <v>0.13999999999999999</v>
      </c>
      <c r="H231" s="27">
        <v>0.13999999999999999</v>
      </c>
      <c r="I231" s="27">
        <v>72.176892480000006</v>
      </c>
      <c r="J231" s="11" t="e">
        <f>SUMIF(#REF!,C:C,#REF!)</f>
        <v>#REF!</v>
      </c>
      <c r="K231" s="14" t="e">
        <f>SUMIF(#REF!,C:C,#REF!)</f>
        <v>#REF!</v>
      </c>
      <c r="L231" s="14" t="e">
        <f>SUMIF(#REF!,C:C,#REF!)</f>
        <v>#REF!</v>
      </c>
      <c r="M231" s="13" t="e">
        <f>SUMIF(#REF!,C:C,#REF!)</f>
        <v>#REF!</v>
      </c>
      <c r="N231" s="13"/>
      <c r="O231" s="13"/>
      <c r="P231" s="13"/>
      <c r="Q231" s="13"/>
      <c r="R231" s="10" t="str">
        <f t="shared" si="91"/>
        <v>FR0000121964</v>
      </c>
      <c r="S231" s="10" t="str">
        <f t="shared" si="92"/>
        <v>Klepierre SA</v>
      </c>
      <c r="T231" s="10" t="str">
        <f t="shared" si="93"/>
        <v>Frankrig</v>
      </c>
      <c r="U231" s="11" t="e">
        <f t="shared" si="94"/>
        <v>#REF!</v>
      </c>
      <c r="V231" s="14" t="e">
        <f t="shared" si="95"/>
        <v>#REF!</v>
      </c>
      <c r="W231" s="14" t="e">
        <f t="shared" si="96"/>
        <v>#REF!</v>
      </c>
      <c r="X231" s="14" t="e">
        <f t="shared" si="97"/>
        <v>#REF!</v>
      </c>
      <c r="Y231" s="6"/>
      <c r="Z231" s="6" t="e">
        <f t="shared" si="98"/>
        <v>#REF!</v>
      </c>
      <c r="AA231" s="6" t="e">
        <f t="shared" ref="AA231:AA294" si="99">V231-O231-K231-G231</f>
        <v>#REF!</v>
      </c>
      <c r="AB231" s="6" t="e">
        <f t="shared" ref="AB231:AB294" si="100">W231-P231-L231-H231</f>
        <v>#REF!</v>
      </c>
      <c r="AC231" s="6" t="e">
        <f t="shared" ref="AC231:AC294" si="101">X231-Q231-M231-I231</f>
        <v>#REF!</v>
      </c>
    </row>
    <row r="232" spans="1:29">
      <c r="A232" s="10" t="str">
        <f t="shared" si="86"/>
        <v/>
      </c>
      <c r="B232" s="10"/>
      <c r="C232" s="10" t="s">
        <v>1062</v>
      </c>
      <c r="D232" s="10" t="s">
        <v>858</v>
      </c>
      <c r="E232" s="10" t="s">
        <v>17</v>
      </c>
      <c r="F232" s="26">
        <v>649000</v>
      </c>
      <c r="G232" s="27">
        <v>0.16</v>
      </c>
      <c r="H232" s="27">
        <v>0.16</v>
      </c>
      <c r="I232" s="27">
        <v>56.679338629999997</v>
      </c>
      <c r="J232" s="11" t="e">
        <f>SUMIF(#REF!,C:C,#REF!)</f>
        <v>#REF!</v>
      </c>
      <c r="K232" s="14" t="e">
        <f>SUMIF(#REF!,C:C,#REF!)</f>
        <v>#REF!</v>
      </c>
      <c r="L232" s="14" t="e">
        <f>SUMIF(#REF!,C:C,#REF!)</f>
        <v>#REF!</v>
      </c>
      <c r="M232" s="13" t="e">
        <f>SUMIF(#REF!,C:C,#REF!)</f>
        <v>#REF!</v>
      </c>
      <c r="N232" s="13"/>
      <c r="O232" s="13"/>
      <c r="P232" s="13"/>
      <c r="Q232" s="13"/>
      <c r="R232" s="10" t="str">
        <f t="shared" si="91"/>
        <v>JP3289800009</v>
      </c>
      <c r="S232" s="10" t="str">
        <f t="shared" si="92"/>
        <v>Kobe Steel Ltd</v>
      </c>
      <c r="T232" s="10" t="str">
        <f t="shared" si="93"/>
        <v>Japan</v>
      </c>
      <c r="U232" s="11" t="e">
        <f t="shared" si="94"/>
        <v>#REF!</v>
      </c>
      <c r="V232" s="14" t="e">
        <f t="shared" si="95"/>
        <v>#REF!</v>
      </c>
      <c r="W232" s="14" t="e">
        <f t="shared" si="96"/>
        <v>#REF!</v>
      </c>
      <c r="X232" s="14" t="e">
        <f t="shared" si="97"/>
        <v>#REF!</v>
      </c>
      <c r="Y232" s="6"/>
      <c r="Z232" s="6" t="e">
        <f t="shared" si="98"/>
        <v>#REF!</v>
      </c>
      <c r="AA232" s="6" t="e">
        <f t="shared" si="99"/>
        <v>#REF!</v>
      </c>
      <c r="AB232" s="6" t="e">
        <f t="shared" si="100"/>
        <v>#REF!</v>
      </c>
      <c r="AC232" s="6" t="e">
        <f t="shared" si="101"/>
        <v>#REF!</v>
      </c>
    </row>
    <row r="233" spans="1:29">
      <c r="A233" s="10" t="str">
        <f t="shared" si="86"/>
        <v/>
      </c>
      <c r="B233" s="10"/>
      <c r="C233" s="10" t="s">
        <v>1063</v>
      </c>
      <c r="D233" s="10" t="s">
        <v>859</v>
      </c>
      <c r="E233" s="10" t="s">
        <v>17</v>
      </c>
      <c r="F233" s="26">
        <v>305500</v>
      </c>
      <c r="G233" s="27">
        <v>0.03</v>
      </c>
      <c r="H233" s="27">
        <v>0.03</v>
      </c>
      <c r="I233" s="27">
        <v>53.93098303</v>
      </c>
      <c r="J233" s="11" t="e">
        <f>SUMIF(#REF!,C:C,#REF!)</f>
        <v>#REF!</v>
      </c>
      <c r="K233" s="14" t="e">
        <f>SUMIF(#REF!,C:C,#REF!)</f>
        <v>#REF!</v>
      </c>
      <c r="L233" s="14" t="e">
        <f>SUMIF(#REF!,C:C,#REF!)</f>
        <v>#REF!</v>
      </c>
      <c r="M233" s="13" t="e">
        <f>SUMIF(#REF!,C:C,#REF!)</f>
        <v>#REF!</v>
      </c>
      <c r="N233" s="13"/>
      <c r="O233" s="13"/>
      <c r="P233" s="13"/>
      <c r="Q233" s="13"/>
      <c r="R233" s="10" t="str">
        <f t="shared" si="91"/>
        <v>JP3304200003</v>
      </c>
      <c r="S233" s="10" t="str">
        <f t="shared" si="92"/>
        <v>Komatsu Ltd</v>
      </c>
      <c r="T233" s="10" t="str">
        <f t="shared" si="93"/>
        <v>Japan</v>
      </c>
      <c r="U233" s="11" t="e">
        <f t="shared" si="94"/>
        <v>#REF!</v>
      </c>
      <c r="V233" s="14" t="e">
        <f t="shared" si="95"/>
        <v>#REF!</v>
      </c>
      <c r="W233" s="14" t="e">
        <f t="shared" si="96"/>
        <v>#REF!</v>
      </c>
      <c r="X233" s="14" t="e">
        <f t="shared" si="97"/>
        <v>#REF!</v>
      </c>
      <c r="Y233" s="6"/>
      <c r="Z233" s="6" t="e">
        <f t="shared" si="98"/>
        <v>#REF!</v>
      </c>
      <c r="AA233" s="6" t="e">
        <f t="shared" si="99"/>
        <v>#REF!</v>
      </c>
      <c r="AB233" s="6" t="e">
        <f t="shared" si="100"/>
        <v>#REF!</v>
      </c>
      <c r="AC233" s="6" t="e">
        <f t="shared" si="101"/>
        <v>#REF!</v>
      </c>
    </row>
    <row r="234" spans="1:29">
      <c r="A234" s="10" t="str">
        <f t="shared" ref="A234:A302" si="102">PROPER(B234)</f>
        <v/>
      </c>
      <c r="B234" s="10"/>
      <c r="C234" s="10" t="s">
        <v>249</v>
      </c>
      <c r="D234" s="10" t="s">
        <v>49</v>
      </c>
      <c r="E234" s="10" t="s">
        <v>8</v>
      </c>
      <c r="F234" s="26">
        <v>368726</v>
      </c>
      <c r="G234" s="27">
        <v>0.04</v>
      </c>
      <c r="H234" s="27">
        <v>0.04</v>
      </c>
      <c r="I234" s="27">
        <v>71.507076780000006</v>
      </c>
      <c r="J234" s="11" t="e">
        <f>SUMIF(#REF!,C:C,#REF!)</f>
        <v>#REF!</v>
      </c>
      <c r="K234" s="14" t="e">
        <f>SUMIF(#REF!,C:C,#REF!)</f>
        <v>#REF!</v>
      </c>
      <c r="L234" s="14" t="e">
        <f>SUMIF(#REF!,C:C,#REF!)</f>
        <v>#REF!</v>
      </c>
      <c r="M234" s="13" t="e">
        <f>SUMIF(#REF!,C:C,#REF!)</f>
        <v>#REF!</v>
      </c>
      <c r="N234" s="13"/>
      <c r="O234" s="13"/>
      <c r="P234" s="13"/>
      <c r="Q234" s="13"/>
      <c r="R234" s="10" t="str">
        <f t="shared" si="91"/>
        <v>NL0011794037</v>
      </c>
      <c r="S234" s="10" t="str">
        <f t="shared" si="92"/>
        <v>Koninklijke Ahold Delhaize NV</v>
      </c>
      <c r="T234" s="10" t="str">
        <f t="shared" si="93"/>
        <v>Holland</v>
      </c>
      <c r="U234" s="11" t="e">
        <f t="shared" si="94"/>
        <v>#REF!</v>
      </c>
      <c r="V234" s="14" t="e">
        <f t="shared" si="95"/>
        <v>#REF!</v>
      </c>
      <c r="W234" s="14" t="e">
        <f t="shared" si="96"/>
        <v>#REF!</v>
      </c>
      <c r="X234" s="14" t="e">
        <f t="shared" si="97"/>
        <v>#REF!</v>
      </c>
      <c r="Y234" s="6"/>
      <c r="Z234" s="6" t="e">
        <f t="shared" si="98"/>
        <v>#REF!</v>
      </c>
      <c r="AA234" s="6" t="e">
        <f t="shared" si="99"/>
        <v>#REF!</v>
      </c>
      <c r="AB234" s="6" t="e">
        <f t="shared" si="100"/>
        <v>#REF!</v>
      </c>
      <c r="AC234" s="6" t="e">
        <f t="shared" si="101"/>
        <v>#REF!</v>
      </c>
    </row>
    <row r="235" spans="1:29">
      <c r="A235" s="10" t="str">
        <f t="shared" si="102"/>
        <v/>
      </c>
      <c r="B235" s="10"/>
      <c r="C235" s="10" t="s">
        <v>389</v>
      </c>
      <c r="D235" s="10" t="s">
        <v>433</v>
      </c>
      <c r="E235" s="10" t="s">
        <v>8</v>
      </c>
      <c r="F235" s="26">
        <v>3108794</v>
      </c>
      <c r="G235" s="27">
        <v>0.08</v>
      </c>
      <c r="H235" s="27">
        <v>0.08</v>
      </c>
      <c r="I235" s="27">
        <v>72.258590839999997</v>
      </c>
      <c r="J235" s="11" t="e">
        <f>SUMIF(#REF!,C:C,#REF!)</f>
        <v>#REF!</v>
      </c>
      <c r="K235" s="14" t="e">
        <f>SUMIF(#REF!,C:C,#REF!)</f>
        <v>#REF!</v>
      </c>
      <c r="L235" s="14" t="e">
        <f>SUMIF(#REF!,C:C,#REF!)</f>
        <v>#REF!</v>
      </c>
      <c r="M235" s="13" t="e">
        <f>SUMIF(#REF!,C:C,#REF!)</f>
        <v>#REF!</v>
      </c>
      <c r="N235" s="13"/>
      <c r="O235" s="13"/>
      <c r="P235" s="13"/>
      <c r="Q235" s="13"/>
      <c r="R235" s="10" t="str">
        <f t="shared" si="91"/>
        <v>NL0000009082</v>
      </c>
      <c r="S235" s="10" t="str">
        <f t="shared" si="92"/>
        <v>Koninklijke KPN NV</v>
      </c>
      <c r="T235" s="10" t="str">
        <f t="shared" si="93"/>
        <v>Holland</v>
      </c>
      <c r="U235" s="11" t="e">
        <f t="shared" si="94"/>
        <v>#REF!</v>
      </c>
      <c r="V235" s="14" t="e">
        <f t="shared" si="95"/>
        <v>#REF!</v>
      </c>
      <c r="W235" s="14" t="e">
        <f t="shared" si="96"/>
        <v>#REF!</v>
      </c>
      <c r="X235" s="14" t="e">
        <f t="shared" si="97"/>
        <v>#REF!</v>
      </c>
      <c r="Y235" s="6"/>
      <c r="Z235" s="6" t="e">
        <f t="shared" si="98"/>
        <v>#REF!</v>
      </c>
      <c r="AA235" s="6" t="e">
        <f t="shared" si="99"/>
        <v>#REF!</v>
      </c>
      <c r="AB235" s="6" t="e">
        <f t="shared" si="100"/>
        <v>#REF!</v>
      </c>
      <c r="AC235" s="6" t="e">
        <f t="shared" si="101"/>
        <v>#REF!</v>
      </c>
    </row>
    <row r="236" spans="1:29">
      <c r="A236" s="10" t="str">
        <f t="shared" si="102"/>
        <v/>
      </c>
      <c r="B236" s="10"/>
      <c r="C236" s="10" t="s">
        <v>1064</v>
      </c>
      <c r="D236" s="10" t="s">
        <v>860</v>
      </c>
      <c r="E236" s="10" t="s">
        <v>6</v>
      </c>
      <c r="F236" s="26">
        <v>31481</v>
      </c>
      <c r="G236" s="27">
        <v>0.03</v>
      </c>
      <c r="H236" s="27">
        <v>0.03</v>
      </c>
      <c r="I236" s="27">
        <v>73.151884469999999</v>
      </c>
      <c r="J236" s="11" t="e">
        <f>SUMIF(#REF!,C:C,#REF!)</f>
        <v>#REF!</v>
      </c>
      <c r="K236" s="14" t="e">
        <f>SUMIF(#REF!,C:C,#REF!)</f>
        <v>#REF!</v>
      </c>
      <c r="L236" s="14" t="e">
        <f>SUMIF(#REF!,C:C,#REF!)</f>
        <v>#REF!</v>
      </c>
      <c r="M236" s="13" t="e">
        <f>SUMIF(#REF!,C:C,#REF!)</f>
        <v>#REF!</v>
      </c>
      <c r="N236" s="13"/>
      <c r="O236" s="13"/>
      <c r="P236" s="13"/>
      <c r="Q236" s="13"/>
      <c r="R236" s="10" t="str">
        <f t="shared" si="91"/>
        <v>CH0025238863</v>
      </c>
      <c r="S236" s="10" t="str">
        <f t="shared" si="92"/>
        <v>Kuehne + Nagel International AG</v>
      </c>
      <c r="T236" s="10" t="str">
        <f t="shared" si="93"/>
        <v>Schweiz</v>
      </c>
      <c r="U236" s="11" t="e">
        <f t="shared" si="94"/>
        <v>#REF!</v>
      </c>
      <c r="V236" s="14" t="e">
        <f t="shared" si="95"/>
        <v>#REF!</v>
      </c>
      <c r="W236" s="14" t="e">
        <f t="shared" si="96"/>
        <v>#REF!</v>
      </c>
      <c r="X236" s="14" t="e">
        <f t="shared" si="97"/>
        <v>#REF!</v>
      </c>
      <c r="Y236" s="6"/>
      <c r="Z236" s="6" t="e">
        <f t="shared" si="98"/>
        <v>#REF!</v>
      </c>
      <c r="AA236" s="6" t="e">
        <f t="shared" si="99"/>
        <v>#REF!</v>
      </c>
      <c r="AB236" s="6" t="e">
        <f t="shared" si="100"/>
        <v>#REF!</v>
      </c>
      <c r="AC236" s="6" t="e">
        <f t="shared" si="101"/>
        <v>#REF!</v>
      </c>
    </row>
    <row r="237" spans="1:29">
      <c r="A237" s="10" t="str">
        <f t="shared" si="102"/>
        <v/>
      </c>
      <c r="B237" s="10"/>
      <c r="C237" s="10" t="s">
        <v>1065</v>
      </c>
      <c r="D237" s="10" t="s">
        <v>861</v>
      </c>
      <c r="E237" s="10" t="s">
        <v>17</v>
      </c>
      <c r="F237" s="26">
        <v>765800</v>
      </c>
      <c r="G237" s="27">
        <v>0.22</v>
      </c>
      <c r="H237" s="27">
        <v>0.22</v>
      </c>
      <c r="I237" s="27">
        <v>52.25391003</v>
      </c>
      <c r="J237" s="11" t="e">
        <f>SUMIF(#REF!,C:C,#REF!)</f>
        <v>#REF!</v>
      </c>
      <c r="K237" s="14" t="e">
        <f>SUMIF(#REF!,C:C,#REF!)</f>
        <v>#REF!</v>
      </c>
      <c r="L237" s="14" t="e">
        <f>SUMIF(#REF!,C:C,#REF!)</f>
        <v>#REF!</v>
      </c>
      <c r="M237" s="13" t="e">
        <f>SUMIF(#REF!,C:C,#REF!)</f>
        <v>#REF!</v>
      </c>
      <c r="N237" s="13"/>
      <c r="O237" s="13"/>
      <c r="P237" s="13"/>
      <c r="Q237" s="10"/>
      <c r="R237" s="10" t="str">
        <f t="shared" si="91"/>
        <v>JP3269600007</v>
      </c>
      <c r="S237" s="10" t="str">
        <f t="shared" si="92"/>
        <v>Kuraray Co Ltd</v>
      </c>
      <c r="T237" s="10" t="str">
        <f t="shared" si="93"/>
        <v>Japan</v>
      </c>
      <c r="U237" s="11" t="e">
        <f t="shared" si="94"/>
        <v>#REF!</v>
      </c>
      <c r="V237" s="14" t="e">
        <f t="shared" si="95"/>
        <v>#REF!</v>
      </c>
      <c r="W237" s="14" t="e">
        <f t="shared" si="96"/>
        <v>#REF!</v>
      </c>
      <c r="X237" s="14" t="e">
        <f t="shared" si="97"/>
        <v>#REF!</v>
      </c>
      <c r="Y237" s="6"/>
      <c r="Z237" s="6" t="e">
        <f t="shared" si="98"/>
        <v>#REF!</v>
      </c>
      <c r="AA237" s="6" t="e">
        <f t="shared" si="99"/>
        <v>#REF!</v>
      </c>
      <c r="AB237" s="6" t="e">
        <f t="shared" si="100"/>
        <v>#REF!</v>
      </c>
      <c r="AC237" s="6" t="e">
        <f t="shared" si="101"/>
        <v>#REF!</v>
      </c>
    </row>
    <row r="238" spans="1:29">
      <c r="A238" s="10" t="str">
        <f t="shared" si="102"/>
        <v/>
      </c>
      <c r="B238" s="10"/>
      <c r="C238" s="10" t="s">
        <v>1066</v>
      </c>
      <c r="D238" s="10" t="s">
        <v>862</v>
      </c>
      <c r="E238" s="10" t="s">
        <v>17</v>
      </c>
      <c r="F238" s="26">
        <v>371600</v>
      </c>
      <c r="G238" s="27">
        <v>0.24</v>
      </c>
      <c r="H238" s="27">
        <v>0.24</v>
      </c>
      <c r="I238" s="27">
        <v>55.265380960000002</v>
      </c>
      <c r="J238" s="11" t="e">
        <f>SUMIF(#REF!,C:C,#REF!)</f>
        <v>#REF!</v>
      </c>
      <c r="K238" s="14" t="e">
        <f>SUMIF(#REF!,C:C,#REF!)</f>
        <v>#REF!</v>
      </c>
      <c r="L238" s="14" t="e">
        <f>SUMIF(#REF!,C:C,#REF!)</f>
        <v>#REF!</v>
      </c>
      <c r="M238" s="13" t="e">
        <f>SUMIF(#REF!,C:C,#REF!)</f>
        <v>#REF!</v>
      </c>
      <c r="N238" s="13"/>
      <c r="O238" s="13"/>
      <c r="P238" s="13"/>
      <c r="Q238" s="13"/>
      <c r="R238" s="10" t="str">
        <f t="shared" si="91"/>
        <v>JP3247010006</v>
      </c>
      <c r="S238" s="10" t="str">
        <f t="shared" si="92"/>
        <v>Kyushu Railway Co</v>
      </c>
      <c r="T238" s="10" t="str">
        <f t="shared" si="93"/>
        <v>Japan</v>
      </c>
      <c r="U238" s="11" t="e">
        <f t="shared" si="94"/>
        <v>#REF!</v>
      </c>
      <c r="V238" s="14" t="e">
        <f t="shared" si="95"/>
        <v>#REF!</v>
      </c>
      <c r="W238" s="14" t="e">
        <f t="shared" si="96"/>
        <v>#REF!</v>
      </c>
      <c r="X238" s="14" t="e">
        <f t="shared" si="97"/>
        <v>#REF!</v>
      </c>
      <c r="Y238" s="6"/>
      <c r="Z238" s="6" t="e">
        <f t="shared" si="98"/>
        <v>#REF!</v>
      </c>
      <c r="AA238" s="6" t="e">
        <f t="shared" si="99"/>
        <v>#REF!</v>
      </c>
      <c r="AB238" s="6" t="e">
        <f t="shared" si="100"/>
        <v>#REF!</v>
      </c>
      <c r="AC238" s="6" t="e">
        <f t="shared" si="101"/>
        <v>#REF!</v>
      </c>
    </row>
    <row r="239" spans="1:29">
      <c r="A239" s="10" t="str">
        <f t="shared" si="102"/>
        <v/>
      </c>
      <c r="B239" s="10"/>
      <c r="C239" s="10" t="s">
        <v>1067</v>
      </c>
      <c r="D239" s="10" t="s">
        <v>863</v>
      </c>
      <c r="E239" s="10" t="s">
        <v>9</v>
      </c>
      <c r="F239" s="26">
        <v>21620</v>
      </c>
      <c r="G239" s="27">
        <v>0</v>
      </c>
      <c r="H239" s="27">
        <v>0</v>
      </c>
      <c r="I239" s="27">
        <v>72.630075739999995</v>
      </c>
      <c r="J239" s="11" t="e">
        <f>SUMIF(#REF!,C:C,#REF!)</f>
        <v>#REF!</v>
      </c>
      <c r="K239" s="14" t="e">
        <f>SUMIF(#REF!,C:C,#REF!)</f>
        <v>#REF!</v>
      </c>
      <c r="L239" s="14" t="e">
        <f>SUMIF(#REF!,C:C,#REF!)</f>
        <v>#REF!</v>
      </c>
      <c r="M239" s="13" t="e">
        <f>SUMIF(#REF!,C:C,#REF!)</f>
        <v>#REF!</v>
      </c>
      <c r="N239" s="13"/>
      <c r="O239" s="13"/>
      <c r="P239" s="13"/>
      <c r="Q239" s="13"/>
      <c r="R239" s="10" t="str">
        <f t="shared" si="91"/>
        <v>FR0000120321</v>
      </c>
      <c r="S239" s="10" t="str">
        <f t="shared" si="92"/>
        <v>L'Oreal SA</v>
      </c>
      <c r="T239" s="10" t="str">
        <f t="shared" si="93"/>
        <v>Frankrig</v>
      </c>
      <c r="U239" s="11" t="e">
        <f t="shared" si="94"/>
        <v>#REF!</v>
      </c>
      <c r="V239" s="14" t="e">
        <f t="shared" si="95"/>
        <v>#REF!</v>
      </c>
      <c r="W239" s="14" t="e">
        <f t="shared" si="96"/>
        <v>#REF!</v>
      </c>
      <c r="X239" s="14" t="e">
        <f t="shared" si="97"/>
        <v>#REF!</v>
      </c>
      <c r="Y239" s="6"/>
      <c r="Z239" s="6" t="e">
        <f t="shared" si="98"/>
        <v>#REF!</v>
      </c>
      <c r="AA239" s="6" t="e">
        <f t="shared" si="99"/>
        <v>#REF!</v>
      </c>
      <c r="AB239" s="6" t="e">
        <f t="shared" si="100"/>
        <v>#REF!</v>
      </c>
      <c r="AC239" s="6" t="e">
        <f t="shared" si="101"/>
        <v>#REF!</v>
      </c>
    </row>
    <row r="240" spans="1:29">
      <c r="A240" s="10" t="str">
        <f t="shared" si="102"/>
        <v/>
      </c>
      <c r="B240" s="10"/>
      <c r="C240" s="10" t="s">
        <v>390</v>
      </c>
      <c r="D240" s="10" t="s">
        <v>587</v>
      </c>
      <c r="E240" s="10" t="s">
        <v>9</v>
      </c>
      <c r="F240" s="26">
        <v>185218</v>
      </c>
      <c r="G240" s="27">
        <v>0.1</v>
      </c>
      <c r="H240" s="27">
        <v>0</v>
      </c>
      <c r="I240" s="27">
        <v>45.342741089999997</v>
      </c>
      <c r="J240" s="11" t="e">
        <f>SUMIF(#REF!,C:C,#REF!)</f>
        <v>#REF!</v>
      </c>
      <c r="K240" s="14" t="e">
        <f>SUMIF(#REF!,C:C,#REF!)</f>
        <v>#REF!</v>
      </c>
      <c r="L240" s="14" t="e">
        <f>SUMIF(#REF!,C:C,#REF!)</f>
        <v>#REF!</v>
      </c>
      <c r="M240" s="13" t="e">
        <f>SUMIF(#REF!,C:C,#REF!)</f>
        <v>#REF!</v>
      </c>
      <c r="N240" s="13"/>
      <c r="O240" s="13"/>
      <c r="P240" s="13"/>
      <c r="Q240" s="13"/>
      <c r="R240" s="10" t="str">
        <f t="shared" si="91"/>
        <v>FR0013451333</v>
      </c>
      <c r="S240" s="10" t="str">
        <f t="shared" si="92"/>
        <v>La Francaise des Jeux SAEM</v>
      </c>
      <c r="T240" s="10" t="str">
        <f t="shared" si="93"/>
        <v>Frankrig</v>
      </c>
      <c r="U240" s="11" t="e">
        <f t="shared" si="94"/>
        <v>#REF!</v>
      </c>
      <c r="V240" s="14" t="e">
        <f t="shared" si="95"/>
        <v>#REF!</v>
      </c>
      <c r="W240" s="14" t="e">
        <f t="shared" si="96"/>
        <v>#REF!</v>
      </c>
      <c r="X240" s="14" t="e">
        <f t="shared" si="97"/>
        <v>#REF!</v>
      </c>
      <c r="Y240" s="6"/>
      <c r="Z240" s="6" t="e">
        <f t="shared" si="98"/>
        <v>#REF!</v>
      </c>
      <c r="AA240" s="6" t="e">
        <f t="shared" si="99"/>
        <v>#REF!</v>
      </c>
      <c r="AB240" s="6" t="e">
        <f t="shared" si="100"/>
        <v>#REF!</v>
      </c>
      <c r="AC240" s="6" t="e">
        <f t="shared" si="101"/>
        <v>#REF!</v>
      </c>
    </row>
    <row r="241" spans="1:29">
      <c r="A241" s="10" t="str">
        <f t="shared" si="102"/>
        <v/>
      </c>
      <c r="B241" s="10"/>
      <c r="C241" s="10" t="s">
        <v>1068</v>
      </c>
      <c r="D241" s="10" t="s">
        <v>864</v>
      </c>
      <c r="E241" s="10" t="s">
        <v>5</v>
      </c>
      <c r="F241" s="26">
        <v>14692</v>
      </c>
      <c r="G241" s="27">
        <v>0.01</v>
      </c>
      <c r="H241" s="27">
        <v>0.01</v>
      </c>
      <c r="I241" s="27">
        <v>77.657540229999995</v>
      </c>
      <c r="J241" s="11" t="e">
        <f>SUMIF(#REF!,C:C,#REF!)</f>
        <v>#REF!</v>
      </c>
      <c r="K241" s="14" t="e">
        <f>SUMIF(#REF!,C:C,#REF!)</f>
        <v>#REF!</v>
      </c>
      <c r="L241" s="14" t="e">
        <f>SUMIF(#REF!,C:C,#REF!)</f>
        <v>#REF!</v>
      </c>
      <c r="M241" s="13" t="e">
        <f>SUMIF(#REF!,C:C,#REF!)</f>
        <v>#REF!</v>
      </c>
      <c r="N241" s="13"/>
      <c r="O241" s="13"/>
      <c r="P241" s="13"/>
      <c r="Q241" s="13"/>
      <c r="R241" s="10" t="str">
        <f t="shared" si="91"/>
        <v>US5128071082</v>
      </c>
      <c r="S241" s="10" t="str">
        <f t="shared" si="92"/>
        <v>Lam Research Corp</v>
      </c>
      <c r="T241" s="10" t="str">
        <f t="shared" si="93"/>
        <v>USA</v>
      </c>
      <c r="U241" s="11" t="e">
        <f t="shared" si="94"/>
        <v>#REF!</v>
      </c>
      <c r="V241" s="14" t="e">
        <f t="shared" si="95"/>
        <v>#REF!</v>
      </c>
      <c r="W241" s="14" t="e">
        <f t="shared" si="96"/>
        <v>#REF!</v>
      </c>
      <c r="X241" s="14" t="e">
        <f t="shared" si="97"/>
        <v>#REF!</v>
      </c>
      <c r="Y241" s="6"/>
      <c r="Z241" s="6" t="e">
        <f t="shared" si="98"/>
        <v>#REF!</v>
      </c>
      <c r="AA241" s="6" t="e">
        <f t="shared" si="99"/>
        <v>#REF!</v>
      </c>
      <c r="AB241" s="6" t="e">
        <f t="shared" si="100"/>
        <v>#REF!</v>
      </c>
      <c r="AC241" s="6" t="e">
        <f t="shared" si="101"/>
        <v>#REF!</v>
      </c>
    </row>
    <row r="242" spans="1:29">
      <c r="A242" s="10"/>
      <c r="B242" s="10"/>
      <c r="C242" s="10" t="s">
        <v>644</v>
      </c>
      <c r="D242" s="10" t="s">
        <v>697</v>
      </c>
      <c r="E242" s="10" t="s">
        <v>5</v>
      </c>
      <c r="F242" s="26">
        <v>108636</v>
      </c>
      <c r="G242" s="27">
        <v>0.08</v>
      </c>
      <c r="H242" s="27">
        <v>0.08</v>
      </c>
      <c r="I242" s="27">
        <v>79.242112649999996</v>
      </c>
      <c r="J242" s="11" t="e">
        <f>SUMIF(#REF!,C:C,#REF!)</f>
        <v>#REF!</v>
      </c>
      <c r="K242" s="14" t="e">
        <f>SUMIF(#REF!,C:C,#REF!)</f>
        <v>#REF!</v>
      </c>
      <c r="L242" s="14" t="e">
        <f>SUMIF(#REF!,C:C,#REF!)</f>
        <v>#REF!</v>
      </c>
      <c r="M242" s="13" t="e">
        <f>SUMIF(#REF!,C:C,#REF!)</f>
        <v>#REF!</v>
      </c>
      <c r="N242" s="13"/>
      <c r="O242" s="13"/>
      <c r="P242" s="13"/>
      <c r="Q242" s="13"/>
      <c r="R242" s="10" t="str">
        <f t="shared" si="91"/>
        <v>US5132721045</v>
      </c>
      <c r="S242" s="10" t="str">
        <f t="shared" si="92"/>
        <v>Lamb Weston Holdings Inc</v>
      </c>
      <c r="T242" s="10" t="str">
        <f t="shared" si="93"/>
        <v>USA</v>
      </c>
      <c r="U242" s="11" t="e">
        <f t="shared" si="94"/>
        <v>#REF!</v>
      </c>
      <c r="V242" s="14" t="e">
        <f t="shared" si="95"/>
        <v>#REF!</v>
      </c>
      <c r="W242" s="14" t="e">
        <f t="shared" si="96"/>
        <v>#REF!</v>
      </c>
      <c r="X242" s="14" t="e">
        <f t="shared" si="97"/>
        <v>#REF!</v>
      </c>
      <c r="Y242" s="6"/>
      <c r="Z242" s="6" t="e">
        <f t="shared" si="98"/>
        <v>#REF!</v>
      </c>
      <c r="AA242" s="6" t="e">
        <f t="shared" si="99"/>
        <v>#REF!</v>
      </c>
      <c r="AB242" s="6" t="e">
        <f t="shared" si="100"/>
        <v>#REF!</v>
      </c>
      <c r="AC242" s="6" t="e">
        <f t="shared" si="101"/>
        <v>#REF!</v>
      </c>
    </row>
    <row r="243" spans="1:29">
      <c r="A243" s="10" t="str">
        <f t="shared" si="102"/>
        <v/>
      </c>
      <c r="B243" s="10"/>
      <c r="C243" s="10" t="s">
        <v>1069</v>
      </c>
      <c r="D243" s="10" t="s">
        <v>865</v>
      </c>
      <c r="E243" s="10" t="s">
        <v>17</v>
      </c>
      <c r="F243" s="26">
        <v>154300</v>
      </c>
      <c r="G243" s="27">
        <v>0.15</v>
      </c>
      <c r="H243" s="27">
        <v>0.15</v>
      </c>
      <c r="I243" s="27">
        <v>53.791350199999997</v>
      </c>
      <c r="J243" s="11" t="e">
        <f>SUMIF(#REF!,C:C,#REF!)</f>
        <v>#REF!</v>
      </c>
      <c r="K243" s="14" t="e">
        <f>SUMIF(#REF!,C:C,#REF!)</f>
        <v>#REF!</v>
      </c>
      <c r="L243" s="14" t="e">
        <f>SUMIF(#REF!,C:C,#REF!)</f>
        <v>#REF!</v>
      </c>
      <c r="M243" s="13" t="e">
        <f>SUMIF(#REF!,C:C,#REF!)</f>
        <v>#REF!</v>
      </c>
      <c r="N243" s="13"/>
      <c r="O243" s="13"/>
      <c r="P243" s="13"/>
      <c r="Q243" s="13"/>
      <c r="R243" s="10" t="str">
        <f t="shared" si="91"/>
        <v>JP3982100004</v>
      </c>
      <c r="S243" s="10" t="str">
        <f t="shared" si="92"/>
        <v>Lawson Inc</v>
      </c>
      <c r="T243" s="10" t="str">
        <f t="shared" si="93"/>
        <v>Japan</v>
      </c>
      <c r="U243" s="11" t="e">
        <f t="shared" si="94"/>
        <v>#REF!</v>
      </c>
      <c r="V243" s="14" t="e">
        <f t="shared" si="95"/>
        <v>#REF!</v>
      </c>
      <c r="W243" s="14" t="e">
        <f t="shared" si="96"/>
        <v>#REF!</v>
      </c>
      <c r="X243" s="14" t="e">
        <f t="shared" si="97"/>
        <v>#REF!</v>
      </c>
      <c r="Y243" s="6"/>
      <c r="Z243" s="6" t="e">
        <f t="shared" si="98"/>
        <v>#REF!</v>
      </c>
      <c r="AA243" s="6" t="e">
        <f t="shared" si="99"/>
        <v>#REF!</v>
      </c>
      <c r="AB243" s="6" t="e">
        <f t="shared" si="100"/>
        <v>#REF!</v>
      </c>
      <c r="AC243" s="6" t="e">
        <f t="shared" si="101"/>
        <v>#REF!</v>
      </c>
    </row>
    <row r="244" spans="1:29">
      <c r="A244" s="10" t="str">
        <f t="shared" si="102"/>
        <v/>
      </c>
      <c r="B244" s="10"/>
      <c r="C244" s="10" t="s">
        <v>532</v>
      </c>
      <c r="D244" s="10" t="s">
        <v>588</v>
      </c>
      <c r="E244" s="10" t="s">
        <v>5</v>
      </c>
      <c r="F244" s="26">
        <v>52978</v>
      </c>
      <c r="G244" s="27">
        <v>0.09</v>
      </c>
      <c r="H244" s="27">
        <v>0.09</v>
      </c>
      <c r="I244" s="27">
        <v>77.744863440000003</v>
      </c>
      <c r="J244" s="11" t="e">
        <f>SUMIF(#REF!,C:C,#REF!)</f>
        <v>#REF!</v>
      </c>
      <c r="K244" s="14" t="e">
        <f>SUMIF(#REF!,C:C,#REF!)</f>
        <v>#REF!</v>
      </c>
      <c r="L244" s="14" t="e">
        <f>SUMIF(#REF!,C:C,#REF!)</f>
        <v>#REF!</v>
      </c>
      <c r="M244" s="13" t="e">
        <f>SUMIF(#REF!,C:C,#REF!)</f>
        <v>#REF!</v>
      </c>
      <c r="N244" s="13"/>
      <c r="O244" s="13"/>
      <c r="P244" s="13"/>
      <c r="Q244" s="13"/>
      <c r="R244" s="10" t="str">
        <f t="shared" si="91"/>
        <v>US5339001068</v>
      </c>
      <c r="S244" s="10" t="str">
        <f t="shared" si="92"/>
        <v>Lincoln Electric Holdings Inc</v>
      </c>
      <c r="T244" s="10" t="str">
        <f t="shared" si="93"/>
        <v>USA</v>
      </c>
      <c r="U244" s="11" t="e">
        <f t="shared" si="94"/>
        <v>#REF!</v>
      </c>
      <c r="V244" s="14" t="e">
        <f t="shared" si="95"/>
        <v>#REF!</v>
      </c>
      <c r="W244" s="14" t="e">
        <f t="shared" si="96"/>
        <v>#REF!</v>
      </c>
      <c r="X244" s="14" t="e">
        <f t="shared" si="97"/>
        <v>#REF!</v>
      </c>
      <c r="Y244" s="6"/>
      <c r="Z244" s="6" t="e">
        <f t="shared" si="98"/>
        <v>#REF!</v>
      </c>
      <c r="AA244" s="6" t="e">
        <f t="shared" si="99"/>
        <v>#REF!</v>
      </c>
      <c r="AB244" s="6" t="e">
        <f t="shared" si="100"/>
        <v>#REF!</v>
      </c>
      <c r="AC244" s="6" t="e">
        <f t="shared" si="101"/>
        <v>#REF!</v>
      </c>
    </row>
    <row r="245" spans="1:29">
      <c r="A245" s="10" t="str">
        <f t="shared" si="102"/>
        <v/>
      </c>
      <c r="B245" s="10"/>
      <c r="C245" s="10" t="s">
        <v>1070</v>
      </c>
      <c r="D245" s="10" t="s">
        <v>866</v>
      </c>
      <c r="E245" s="10" t="s">
        <v>341</v>
      </c>
      <c r="F245" s="26">
        <v>2092200</v>
      </c>
      <c r="G245" s="27">
        <v>0.03</v>
      </c>
      <c r="H245" s="27">
        <v>0.03</v>
      </c>
      <c r="I245" s="27">
        <v>13.457535460000001</v>
      </c>
      <c r="J245" s="11" t="e">
        <f>SUMIF(#REF!,C:C,#REF!)</f>
        <v>#REF!</v>
      </c>
      <c r="K245" s="14" t="e">
        <f>SUMIF(#REF!,C:C,#REF!)</f>
        <v>#REF!</v>
      </c>
      <c r="L245" s="14" t="e">
        <f>SUMIF(#REF!,C:C,#REF!)</f>
        <v>#REF!</v>
      </c>
      <c r="M245" s="13" t="e">
        <f>SUMIF(#REF!,C:C,#REF!)</f>
        <v>#REF!</v>
      </c>
      <c r="N245" s="13"/>
      <c r="O245" s="13"/>
      <c r="P245" s="13"/>
      <c r="Q245" s="13"/>
      <c r="R245" s="10" t="str">
        <f t="shared" si="91"/>
        <v>CNE1000015L5</v>
      </c>
      <c r="S245" s="10" t="str">
        <f t="shared" si="92"/>
        <v>Lingyi iTech Guangdong Co</v>
      </c>
      <c r="T245" s="10" t="str">
        <f t="shared" si="93"/>
        <v>Kina</v>
      </c>
      <c r="U245" s="11" t="e">
        <f t="shared" si="94"/>
        <v>#REF!</v>
      </c>
      <c r="V245" s="14" t="e">
        <f t="shared" si="95"/>
        <v>#REF!</v>
      </c>
      <c r="W245" s="14" t="e">
        <f t="shared" si="96"/>
        <v>#REF!</v>
      </c>
      <c r="X245" s="14" t="e">
        <f t="shared" si="97"/>
        <v>#REF!</v>
      </c>
      <c r="Y245" s="6"/>
      <c r="Z245" s="6" t="e">
        <f t="shared" si="98"/>
        <v>#REF!</v>
      </c>
      <c r="AA245" s="6" t="e">
        <f t="shared" si="99"/>
        <v>#REF!</v>
      </c>
      <c r="AB245" s="6" t="e">
        <f t="shared" si="100"/>
        <v>#REF!</v>
      </c>
      <c r="AC245" s="6" t="e">
        <f t="shared" si="101"/>
        <v>#REF!</v>
      </c>
    </row>
    <row r="246" spans="1:29">
      <c r="A246" s="10" t="str">
        <f t="shared" si="102"/>
        <v/>
      </c>
      <c r="C246" s="10" t="s">
        <v>299</v>
      </c>
      <c r="D246" s="10" t="s">
        <v>331</v>
      </c>
      <c r="E246" s="10" t="s">
        <v>341</v>
      </c>
      <c r="F246" s="26">
        <v>400909</v>
      </c>
      <c r="G246" s="27">
        <v>6.9999999999999993E-2</v>
      </c>
      <c r="H246" s="27">
        <v>6.9999999999999993E-2</v>
      </c>
      <c r="I246" s="27">
        <v>13.355297159999999</v>
      </c>
      <c r="J246" s="11" t="e">
        <f>SUMIF(#REF!,C:C,#REF!)</f>
        <v>#REF!</v>
      </c>
      <c r="K246" s="14" t="e">
        <f>SUMIF(#REF!,C:C,#REF!)</f>
        <v>#REF!</v>
      </c>
      <c r="L246" s="14" t="e">
        <f>SUMIF(#REF!,C:C,#REF!)</f>
        <v>#REF!</v>
      </c>
      <c r="M246" s="13" t="e">
        <f>SUMIF(#REF!,C:C,#REF!)</f>
        <v>#REF!</v>
      </c>
      <c r="N246" s="13"/>
      <c r="O246" s="13"/>
      <c r="P246" s="13"/>
      <c r="Q246" s="13"/>
      <c r="R246" s="10" t="str">
        <f t="shared" si="91"/>
        <v>CNE0000002Y8</v>
      </c>
      <c r="S246" s="10" t="str">
        <f t="shared" si="92"/>
        <v>Livzon Pharmaceutical Group Inc</v>
      </c>
      <c r="T246" s="10" t="str">
        <f t="shared" si="93"/>
        <v>Kina</v>
      </c>
      <c r="U246" s="11" t="e">
        <f t="shared" si="94"/>
        <v>#REF!</v>
      </c>
      <c r="V246" s="14" t="e">
        <f t="shared" si="95"/>
        <v>#REF!</v>
      </c>
      <c r="W246" s="14" t="e">
        <f t="shared" si="96"/>
        <v>#REF!</v>
      </c>
      <c r="X246" s="14" t="e">
        <f t="shared" si="97"/>
        <v>#REF!</v>
      </c>
      <c r="Y246" s="6"/>
      <c r="Z246" s="6" t="e">
        <f t="shared" si="98"/>
        <v>#REF!</v>
      </c>
      <c r="AA246" s="6" t="e">
        <f t="shared" si="99"/>
        <v>#REF!</v>
      </c>
      <c r="AB246" s="6" t="e">
        <f t="shared" si="100"/>
        <v>#REF!</v>
      </c>
      <c r="AC246" s="6" t="e">
        <f t="shared" si="101"/>
        <v>#REF!</v>
      </c>
    </row>
    <row r="247" spans="1:29">
      <c r="A247" s="10" t="str">
        <f t="shared" si="102"/>
        <v/>
      </c>
      <c r="B247" s="10"/>
      <c r="C247" s="10" t="s">
        <v>250</v>
      </c>
      <c r="D247" s="10" t="s">
        <v>50</v>
      </c>
      <c r="E247" s="10" t="s">
        <v>19</v>
      </c>
      <c r="F247" s="26">
        <v>121427</v>
      </c>
      <c r="G247" s="27">
        <v>0.04</v>
      </c>
      <c r="H247" s="27">
        <v>0.04</v>
      </c>
      <c r="I247" s="27">
        <v>79.717802829999997</v>
      </c>
      <c r="J247" s="11" t="e">
        <f>SUMIF(#REF!,C:C,#REF!)</f>
        <v>#REF!</v>
      </c>
      <c r="K247" s="14" t="e">
        <f>SUMIF(#REF!,C:C,#REF!)</f>
        <v>#REF!</v>
      </c>
      <c r="L247" s="14" t="e">
        <f>SUMIF(#REF!,C:C,#REF!)</f>
        <v>#REF!</v>
      </c>
      <c r="M247" s="13" t="e">
        <f>SUMIF(#REF!,C:C,#REF!)</f>
        <v>#REF!</v>
      </c>
      <c r="N247" s="13"/>
      <c r="O247" s="13"/>
      <c r="P247" s="13"/>
      <c r="Q247" s="13"/>
      <c r="R247" s="10" t="str">
        <f t="shared" si="91"/>
        <v>CA5394811015</v>
      </c>
      <c r="S247" s="10" t="str">
        <f t="shared" si="92"/>
        <v>Loblaw Cos Ltd</v>
      </c>
      <c r="T247" s="10" t="str">
        <f t="shared" si="93"/>
        <v>Canada</v>
      </c>
      <c r="U247" s="11" t="e">
        <f t="shared" si="94"/>
        <v>#REF!</v>
      </c>
      <c r="V247" s="14" t="e">
        <f t="shared" si="95"/>
        <v>#REF!</v>
      </c>
      <c r="W247" s="14" t="e">
        <f t="shared" si="96"/>
        <v>#REF!</v>
      </c>
      <c r="X247" s="14" t="e">
        <f t="shared" si="97"/>
        <v>#REF!</v>
      </c>
      <c r="Y247" s="6"/>
      <c r="Z247" s="6" t="e">
        <f t="shared" si="98"/>
        <v>#REF!</v>
      </c>
      <c r="AA247" s="6" t="e">
        <f t="shared" si="99"/>
        <v>#REF!</v>
      </c>
      <c r="AB247" s="6" t="e">
        <f t="shared" si="100"/>
        <v>#REF!</v>
      </c>
      <c r="AC247" s="6" t="e">
        <f t="shared" si="101"/>
        <v>#REF!</v>
      </c>
    </row>
    <row r="248" spans="1:29">
      <c r="A248" s="10" t="str">
        <f t="shared" si="102"/>
        <v/>
      </c>
      <c r="B248" s="10"/>
      <c r="C248" s="10" t="s">
        <v>1071</v>
      </c>
      <c r="D248" s="10" t="s">
        <v>867</v>
      </c>
      <c r="E248" s="10" t="s">
        <v>5</v>
      </c>
      <c r="F248" s="26">
        <v>26014</v>
      </c>
      <c r="G248" s="27">
        <v>0.01</v>
      </c>
      <c r="H248" s="27">
        <v>0.01</v>
      </c>
      <c r="I248" s="27">
        <v>79.56684344</v>
      </c>
      <c r="J248" s="11" t="e">
        <f>SUMIF(#REF!,C:C,#REF!)</f>
        <v>#REF!</v>
      </c>
      <c r="K248" s="14" t="e">
        <f>SUMIF(#REF!,C:C,#REF!)</f>
        <v>#REF!</v>
      </c>
      <c r="L248" s="14" t="e">
        <f>SUMIF(#REF!,C:C,#REF!)</f>
        <v>#REF!</v>
      </c>
      <c r="M248" s="13" t="e">
        <f>SUMIF(#REF!,C:C,#REF!)</f>
        <v>#REF!</v>
      </c>
      <c r="N248" s="13"/>
      <c r="O248" s="13"/>
      <c r="P248" s="13"/>
      <c r="Q248" s="13"/>
      <c r="R248" s="10" t="str">
        <f t="shared" si="91"/>
        <v>US5398301094</v>
      </c>
      <c r="S248" s="10" t="str">
        <f t="shared" si="92"/>
        <v>Lockheed Martin Corp</v>
      </c>
      <c r="T248" s="10" t="str">
        <f t="shared" si="93"/>
        <v>USA</v>
      </c>
      <c r="U248" s="11" t="e">
        <f t="shared" si="94"/>
        <v>#REF!</v>
      </c>
      <c r="V248" s="14" t="e">
        <f t="shared" si="95"/>
        <v>#REF!</v>
      </c>
      <c r="W248" s="14" t="e">
        <f t="shared" si="96"/>
        <v>#REF!</v>
      </c>
      <c r="X248" s="14" t="e">
        <f t="shared" si="97"/>
        <v>#REF!</v>
      </c>
      <c r="Y248" s="6"/>
      <c r="Z248" s="6" t="e">
        <f t="shared" si="98"/>
        <v>#REF!</v>
      </c>
      <c r="AA248" s="6" t="e">
        <f t="shared" si="99"/>
        <v>#REF!</v>
      </c>
      <c r="AB248" s="6" t="e">
        <f t="shared" si="100"/>
        <v>#REF!</v>
      </c>
      <c r="AC248" s="6" t="e">
        <f t="shared" si="101"/>
        <v>#REF!</v>
      </c>
    </row>
    <row r="249" spans="1:29">
      <c r="A249" s="10" t="str">
        <f t="shared" si="102"/>
        <v/>
      </c>
      <c r="B249" s="10"/>
      <c r="C249" s="10" t="s">
        <v>1072</v>
      </c>
      <c r="D249" s="10" t="s">
        <v>868</v>
      </c>
      <c r="E249" s="10" t="s">
        <v>5</v>
      </c>
      <c r="F249" s="26">
        <v>168827</v>
      </c>
      <c r="G249" s="27">
        <v>0.08</v>
      </c>
      <c r="H249" s="27">
        <v>0.08</v>
      </c>
      <c r="I249" s="27">
        <v>79.283990739999993</v>
      </c>
      <c r="J249" s="11" t="e">
        <f>SUMIF(#REF!,C:C,#REF!)</f>
        <v>#REF!</v>
      </c>
      <c r="K249" s="14" t="e">
        <f>SUMIF(#REF!,C:C,#REF!)</f>
        <v>#REF!</v>
      </c>
      <c r="L249" s="14" t="e">
        <f>SUMIF(#REF!,C:C,#REF!)</f>
        <v>#REF!</v>
      </c>
      <c r="M249" s="13" t="e">
        <f>SUMIF(#REF!,C:C,#REF!)</f>
        <v>#REF!</v>
      </c>
      <c r="N249" s="13"/>
      <c r="O249" s="13"/>
      <c r="P249" s="13"/>
      <c r="Q249" s="13"/>
      <c r="R249" s="10" t="str">
        <f t="shared" si="91"/>
        <v>US5404241086</v>
      </c>
      <c r="S249" s="10" t="str">
        <f t="shared" si="92"/>
        <v>Loews Corp</v>
      </c>
      <c r="T249" s="10" t="str">
        <f t="shared" si="93"/>
        <v>USA</v>
      </c>
      <c r="U249" s="11" t="e">
        <f t="shared" si="94"/>
        <v>#REF!</v>
      </c>
      <c r="V249" s="14" t="e">
        <f t="shared" si="95"/>
        <v>#REF!</v>
      </c>
      <c r="W249" s="14" t="e">
        <f t="shared" si="96"/>
        <v>#REF!</v>
      </c>
      <c r="X249" s="14" t="e">
        <f t="shared" si="97"/>
        <v>#REF!</v>
      </c>
      <c r="Y249" s="6"/>
      <c r="Z249" s="6" t="e">
        <f t="shared" si="98"/>
        <v>#REF!</v>
      </c>
      <c r="AA249" s="6" t="e">
        <f t="shared" si="99"/>
        <v>#REF!</v>
      </c>
      <c r="AB249" s="6" t="e">
        <f t="shared" si="100"/>
        <v>#REF!</v>
      </c>
      <c r="AC249" s="6" t="e">
        <f t="shared" si="101"/>
        <v>#REF!</v>
      </c>
    </row>
    <row r="250" spans="1:29">
      <c r="A250" s="10" t="str">
        <f t="shared" si="102"/>
        <v/>
      </c>
      <c r="B250" s="10"/>
      <c r="C250" s="10" t="s">
        <v>1073</v>
      </c>
      <c r="D250" s="10" t="s">
        <v>869</v>
      </c>
      <c r="E250" s="10" t="s">
        <v>18</v>
      </c>
      <c r="F250" s="26">
        <v>3901736</v>
      </c>
      <c r="G250" s="27">
        <v>0.18</v>
      </c>
      <c r="H250" s="27">
        <v>0.18</v>
      </c>
      <c r="I250" s="27">
        <v>86.957025880000003</v>
      </c>
      <c r="J250" s="11" t="e">
        <f>SUMIF(#REF!,C:C,#REF!)</f>
        <v>#REF!</v>
      </c>
      <c r="K250" s="14" t="e">
        <f>SUMIF(#REF!,C:C,#REF!)</f>
        <v>#REF!</v>
      </c>
      <c r="L250" s="14" t="e">
        <f>SUMIF(#REF!,C:C,#REF!)</f>
        <v>#REF!</v>
      </c>
      <c r="M250" s="13" t="e">
        <f>SUMIF(#REF!,C:C,#REF!)</f>
        <v>#REF!</v>
      </c>
      <c r="N250" s="13"/>
      <c r="O250" s="13"/>
      <c r="P250" s="13"/>
      <c r="Q250" s="13"/>
      <c r="R250" s="10" t="str">
        <f t="shared" si="91"/>
        <v>AU0000219529</v>
      </c>
      <c r="S250" s="10" t="str">
        <f t="shared" si="92"/>
        <v>Lottery Corp Ltd/The</v>
      </c>
      <c r="T250" s="10" t="str">
        <f t="shared" si="93"/>
        <v>Australien</v>
      </c>
      <c r="U250" s="11" t="e">
        <f t="shared" si="94"/>
        <v>#REF!</v>
      </c>
      <c r="V250" s="14" t="e">
        <f t="shared" si="95"/>
        <v>#REF!</v>
      </c>
      <c r="W250" s="14" t="e">
        <f t="shared" si="96"/>
        <v>#REF!</v>
      </c>
      <c r="X250" s="14" t="e">
        <f t="shared" si="97"/>
        <v>#REF!</v>
      </c>
      <c r="Y250" s="6"/>
      <c r="Z250" s="6" t="e">
        <f t="shared" si="98"/>
        <v>#REF!</v>
      </c>
      <c r="AA250" s="6" t="e">
        <f t="shared" si="99"/>
        <v>#REF!</v>
      </c>
      <c r="AB250" s="6" t="e">
        <f t="shared" si="100"/>
        <v>#REF!</v>
      </c>
      <c r="AC250" s="6" t="e">
        <f t="shared" si="101"/>
        <v>#REF!</v>
      </c>
    </row>
    <row r="251" spans="1:29">
      <c r="A251" s="10" t="str">
        <f t="shared" si="102"/>
        <v/>
      </c>
      <c r="B251" s="10"/>
      <c r="C251" s="10" t="s">
        <v>1074</v>
      </c>
      <c r="D251" s="10" t="s">
        <v>870</v>
      </c>
      <c r="E251" s="10" t="s">
        <v>5</v>
      </c>
      <c r="F251" s="26">
        <v>53961</v>
      </c>
      <c r="G251" s="27">
        <v>0.09</v>
      </c>
      <c r="H251" s="27">
        <v>0.09</v>
      </c>
      <c r="I251" s="27">
        <v>78.408134810000007</v>
      </c>
      <c r="J251" s="11" t="e">
        <f>SUMIF(#REF!,C:C,#REF!)</f>
        <v>#REF!</v>
      </c>
      <c r="K251" s="14" t="e">
        <f>SUMIF(#REF!,C:C,#REF!)</f>
        <v>#REF!</v>
      </c>
      <c r="L251" s="14" t="e">
        <f>SUMIF(#REF!,C:C,#REF!)</f>
        <v>#REF!</v>
      </c>
      <c r="M251" s="13" t="e">
        <f>SUMIF(#REF!,C:C,#REF!)</f>
        <v>#REF!</v>
      </c>
      <c r="N251" s="13"/>
      <c r="O251" s="13"/>
      <c r="P251" s="13"/>
      <c r="Q251" s="13"/>
      <c r="R251" s="10" t="str">
        <f t="shared" si="91"/>
        <v>US5627501092</v>
      </c>
      <c r="S251" s="10" t="str">
        <f t="shared" si="92"/>
        <v>Manhattan Associates Inc</v>
      </c>
      <c r="T251" s="10" t="str">
        <f t="shared" si="93"/>
        <v>USA</v>
      </c>
      <c r="U251" s="11" t="e">
        <f t="shared" si="94"/>
        <v>#REF!</v>
      </c>
      <c r="V251" s="14" t="e">
        <f t="shared" si="95"/>
        <v>#REF!</v>
      </c>
      <c r="W251" s="14" t="e">
        <f t="shared" si="96"/>
        <v>#REF!</v>
      </c>
      <c r="X251" s="14" t="e">
        <f t="shared" si="97"/>
        <v>#REF!</v>
      </c>
      <c r="Y251" s="6"/>
      <c r="Z251" s="6" t="e">
        <f t="shared" si="98"/>
        <v>#REF!</v>
      </c>
      <c r="AA251" s="6" t="e">
        <f t="shared" si="99"/>
        <v>#REF!</v>
      </c>
      <c r="AB251" s="6" t="e">
        <f t="shared" si="100"/>
        <v>#REF!</v>
      </c>
      <c r="AC251" s="6" t="e">
        <f t="shared" si="101"/>
        <v>#REF!</v>
      </c>
    </row>
    <row r="252" spans="1:29">
      <c r="A252" s="10" t="str">
        <f t="shared" si="102"/>
        <v>Manulife Financial Corp</v>
      </c>
      <c r="B252" s="10" t="str">
        <f>LOWER(D252)</f>
        <v>manulife financial corp</v>
      </c>
      <c r="C252" s="10" t="s">
        <v>1075</v>
      </c>
      <c r="D252" s="10" t="s">
        <v>871</v>
      </c>
      <c r="E252" s="10" t="s">
        <v>19</v>
      </c>
      <c r="F252" s="26">
        <v>528877</v>
      </c>
      <c r="G252" s="27">
        <v>0.03</v>
      </c>
      <c r="H252" s="27">
        <v>0.03</v>
      </c>
      <c r="I252" s="27">
        <v>79.251384259999995</v>
      </c>
      <c r="J252" s="11" t="e">
        <f>SUMIF(#REF!,C:C,#REF!)</f>
        <v>#REF!</v>
      </c>
      <c r="K252" s="14" t="e">
        <f>SUMIF(#REF!,C:C,#REF!)</f>
        <v>#REF!</v>
      </c>
      <c r="L252" s="14" t="e">
        <f>SUMIF(#REF!,C:C,#REF!)</f>
        <v>#REF!</v>
      </c>
      <c r="M252" s="13" t="e">
        <f>SUMIF(#REF!,C:C,#REF!)</f>
        <v>#REF!</v>
      </c>
      <c r="N252" s="13"/>
      <c r="O252" s="13"/>
      <c r="P252" s="13"/>
      <c r="Q252" s="13"/>
      <c r="R252" s="10" t="str">
        <f t="shared" si="91"/>
        <v>CA56501R1064</v>
      </c>
      <c r="S252" s="10" t="str">
        <f t="shared" si="92"/>
        <v>Manulife Financial Corp</v>
      </c>
      <c r="T252" s="10" t="str">
        <f t="shared" si="93"/>
        <v>Canada</v>
      </c>
      <c r="U252" s="11" t="e">
        <f t="shared" si="94"/>
        <v>#REF!</v>
      </c>
      <c r="V252" s="14" t="e">
        <f t="shared" si="95"/>
        <v>#REF!</v>
      </c>
      <c r="W252" s="14" t="e">
        <f t="shared" si="96"/>
        <v>#REF!</v>
      </c>
      <c r="X252" s="14" t="e">
        <f t="shared" si="97"/>
        <v>#REF!</v>
      </c>
      <c r="Y252" s="6"/>
      <c r="Z252" s="6" t="e">
        <f t="shared" si="98"/>
        <v>#REF!</v>
      </c>
      <c r="AA252" s="6" t="e">
        <f t="shared" si="99"/>
        <v>#REF!</v>
      </c>
      <c r="AB252" s="6" t="e">
        <f t="shared" si="100"/>
        <v>#REF!</v>
      </c>
      <c r="AC252" s="6" t="e">
        <f t="shared" si="101"/>
        <v>#REF!</v>
      </c>
    </row>
    <row r="253" spans="1:29">
      <c r="A253" s="10" t="str">
        <f t="shared" si="102"/>
        <v/>
      </c>
      <c r="B253" s="10"/>
      <c r="C253" s="10" t="s">
        <v>533</v>
      </c>
      <c r="D253" s="10" t="s">
        <v>589</v>
      </c>
      <c r="E253" s="10" t="s">
        <v>13</v>
      </c>
      <c r="F253" s="26">
        <v>2537719</v>
      </c>
      <c r="G253" s="27">
        <v>0.08</v>
      </c>
      <c r="H253" s="27">
        <v>0.08</v>
      </c>
      <c r="I253" s="27">
        <v>36.756805829999998</v>
      </c>
      <c r="J253" s="11" t="e">
        <f>SUMIF(#REF!,C:C,#REF!)</f>
        <v>#REF!</v>
      </c>
      <c r="K253" s="14" t="e">
        <f>SUMIF(#REF!,C:C,#REF!)</f>
        <v>#REF!</v>
      </c>
      <c r="L253" s="14" t="e">
        <f>SUMIF(#REF!,C:C,#REF!)</f>
        <v>#REF!</v>
      </c>
      <c r="M253" s="13" t="e">
        <f>SUMIF(#REF!,C:C,#REF!)</f>
        <v>#REF!</v>
      </c>
      <c r="N253" s="13"/>
      <c r="O253" s="13"/>
      <c r="P253" s="13"/>
      <c r="Q253" s="13"/>
      <c r="R253" s="10" t="str">
        <f t="shared" si="91"/>
        <v>ES0124244E34</v>
      </c>
      <c r="S253" s="10" t="str">
        <f t="shared" si="92"/>
        <v>Mapfre SA</v>
      </c>
      <c r="T253" s="10" t="str">
        <f t="shared" si="93"/>
        <v>Spanien</v>
      </c>
      <c r="U253" s="11" t="e">
        <f t="shared" si="94"/>
        <v>#REF!</v>
      </c>
      <c r="V253" s="14" t="e">
        <f t="shared" si="95"/>
        <v>#REF!</v>
      </c>
      <c r="W253" s="14" t="e">
        <f t="shared" si="96"/>
        <v>#REF!</v>
      </c>
      <c r="X253" s="14" t="e">
        <f t="shared" si="97"/>
        <v>#REF!</v>
      </c>
      <c r="Y253" s="6"/>
      <c r="Z253" s="6" t="e">
        <f t="shared" si="98"/>
        <v>#REF!</v>
      </c>
      <c r="AA253" s="6" t="e">
        <f t="shared" si="99"/>
        <v>#REF!</v>
      </c>
      <c r="AB253" s="6" t="e">
        <f t="shared" si="100"/>
        <v>#REF!</v>
      </c>
      <c r="AC253" s="6" t="e">
        <f t="shared" si="101"/>
        <v>#REF!</v>
      </c>
    </row>
    <row r="254" spans="1:29">
      <c r="A254" s="10" t="str">
        <f t="shared" si="102"/>
        <v/>
      </c>
      <c r="B254" s="10"/>
      <c r="C254" s="10" t="s">
        <v>1076</v>
      </c>
      <c r="D254" s="10" t="s">
        <v>872</v>
      </c>
      <c r="E254" s="10" t="s">
        <v>5</v>
      </c>
      <c r="F254" s="26">
        <v>77925</v>
      </c>
      <c r="G254" s="27">
        <v>0.02</v>
      </c>
      <c r="H254" s="27">
        <v>0.02</v>
      </c>
      <c r="I254" s="27">
        <v>78.017206889999997</v>
      </c>
      <c r="J254" s="11" t="e">
        <f>SUMIF(#REF!,C:C,#REF!)</f>
        <v>#REF!</v>
      </c>
      <c r="K254" s="14" t="e">
        <f>SUMIF(#REF!,C:C,#REF!)</f>
        <v>#REF!</v>
      </c>
      <c r="L254" s="14" t="e">
        <f>SUMIF(#REF!,C:C,#REF!)</f>
        <v>#REF!</v>
      </c>
      <c r="M254" s="13" t="e">
        <f>SUMIF(#REF!,C:C,#REF!)</f>
        <v>#REF!</v>
      </c>
      <c r="N254" s="13"/>
      <c r="O254" s="13"/>
      <c r="P254" s="13"/>
      <c r="Q254" s="13"/>
      <c r="R254" s="10" t="str">
        <f t="shared" si="91"/>
        <v>US56585A1025</v>
      </c>
      <c r="S254" s="10" t="str">
        <f t="shared" si="92"/>
        <v>Marathon Petroleum Corp</v>
      </c>
      <c r="T254" s="10" t="str">
        <f t="shared" si="93"/>
        <v>USA</v>
      </c>
      <c r="U254" s="11" t="e">
        <f t="shared" si="94"/>
        <v>#REF!</v>
      </c>
      <c r="V254" s="14" t="e">
        <f t="shared" si="95"/>
        <v>#REF!</v>
      </c>
      <c r="W254" s="14" t="e">
        <f t="shared" si="96"/>
        <v>#REF!</v>
      </c>
      <c r="X254" s="14" t="e">
        <f t="shared" si="97"/>
        <v>#REF!</v>
      </c>
      <c r="Y254" s="6"/>
      <c r="Z254" s="6" t="e">
        <f t="shared" si="98"/>
        <v>#REF!</v>
      </c>
      <c r="AA254" s="6" t="e">
        <f t="shared" si="99"/>
        <v>#REF!</v>
      </c>
      <c r="AB254" s="6" t="e">
        <f t="shared" si="100"/>
        <v>#REF!</v>
      </c>
      <c r="AC254" s="6" t="e">
        <f t="shared" si="101"/>
        <v>#REF!</v>
      </c>
    </row>
    <row r="255" spans="1:29">
      <c r="A255" s="10" t="str">
        <f t="shared" si="102"/>
        <v/>
      </c>
      <c r="B255" s="10"/>
      <c r="C255" s="10" t="s">
        <v>1077</v>
      </c>
      <c r="D255" s="10" t="s">
        <v>873</v>
      </c>
      <c r="E255" s="10" t="s">
        <v>21</v>
      </c>
      <c r="F255" s="26">
        <v>3109194</v>
      </c>
      <c r="G255" s="27">
        <v>0.16</v>
      </c>
      <c r="H255" s="27">
        <v>0.16</v>
      </c>
      <c r="I255" s="27">
        <v>72.858921069999994</v>
      </c>
      <c r="J255" s="11" t="e">
        <f>SUMIF(#REF!,C:C,#REF!)</f>
        <v>#REF!</v>
      </c>
      <c r="K255" s="14" t="e">
        <f>SUMIF(#REF!,C:C,#REF!)</f>
        <v>#REF!</v>
      </c>
      <c r="L255" s="14" t="e">
        <f>SUMIF(#REF!,C:C,#REF!)</f>
        <v>#REF!</v>
      </c>
      <c r="M255" s="13" t="e">
        <f>SUMIF(#REF!,C:C,#REF!)</f>
        <v>#REF!</v>
      </c>
      <c r="N255" s="13"/>
      <c r="O255" s="13"/>
      <c r="P255" s="13"/>
      <c r="Q255" s="13"/>
      <c r="R255" s="10" t="str">
        <f t="shared" si="91"/>
        <v>GB0031274896</v>
      </c>
      <c r="S255" s="10" t="str">
        <f t="shared" si="92"/>
        <v>Marks &amp; Spencer Group PLC</v>
      </c>
      <c r="T255" s="10" t="str">
        <f t="shared" si="93"/>
        <v>Storbritannien</v>
      </c>
      <c r="U255" s="11" t="e">
        <f t="shared" si="94"/>
        <v>#REF!</v>
      </c>
      <c r="V255" s="14" t="e">
        <f t="shared" si="95"/>
        <v>#REF!</v>
      </c>
      <c r="W255" s="14" t="e">
        <f t="shared" si="96"/>
        <v>#REF!</v>
      </c>
      <c r="X255" s="14" t="e">
        <f t="shared" si="97"/>
        <v>#REF!</v>
      </c>
      <c r="Y255" s="6"/>
      <c r="Z255" s="6" t="e">
        <f t="shared" si="98"/>
        <v>#REF!</v>
      </c>
      <c r="AA255" s="6" t="e">
        <f t="shared" si="99"/>
        <v>#REF!</v>
      </c>
      <c r="AB255" s="6" t="e">
        <f t="shared" si="100"/>
        <v>#REF!</v>
      </c>
      <c r="AC255" s="6" t="e">
        <f t="shared" si="101"/>
        <v>#REF!</v>
      </c>
    </row>
    <row r="256" spans="1:29">
      <c r="A256" s="10" t="str">
        <f t="shared" si="102"/>
        <v/>
      </c>
      <c r="B256" s="10"/>
      <c r="C256" s="10" t="s">
        <v>391</v>
      </c>
      <c r="D256" s="10" t="s">
        <v>434</v>
      </c>
      <c r="E256" s="10" t="s">
        <v>5</v>
      </c>
      <c r="F256" s="26">
        <v>61957</v>
      </c>
      <c r="G256" s="27">
        <v>0.01</v>
      </c>
      <c r="H256" s="27">
        <v>0.01</v>
      </c>
      <c r="I256" s="27">
        <v>79.218679390000005</v>
      </c>
      <c r="J256" s="11" t="e">
        <f>SUMIF(#REF!,C:C,#REF!)</f>
        <v>#REF!</v>
      </c>
      <c r="K256" s="14" t="e">
        <f>SUMIF(#REF!,C:C,#REF!)</f>
        <v>#REF!</v>
      </c>
      <c r="L256" s="14" t="e">
        <f>SUMIF(#REF!,C:C,#REF!)</f>
        <v>#REF!</v>
      </c>
      <c r="M256" s="13" t="e">
        <f>SUMIF(#REF!,C:C,#REF!)</f>
        <v>#REF!</v>
      </c>
      <c r="N256" s="13"/>
      <c r="O256" s="13"/>
      <c r="P256" s="13"/>
      <c r="Q256" s="13"/>
      <c r="R256" s="10" t="str">
        <f t="shared" ref="R256:R329" si="103">C256</f>
        <v>US5717481023</v>
      </c>
      <c r="S256" s="10" t="str">
        <f t="shared" ref="S256:S329" si="104">D256</f>
        <v>Marsh &amp; McLennan Cos Inc</v>
      </c>
      <c r="T256" s="10" t="str">
        <f t="shared" ref="T256:T330" si="105">E256</f>
        <v>USA</v>
      </c>
      <c r="U256" s="11" t="e">
        <f t="shared" ref="U256:U329" si="106">F256+J256+N256</f>
        <v>#REF!</v>
      </c>
      <c r="V256" s="14" t="e">
        <f t="shared" ref="V256:V329" si="107">G256+K256+O256</f>
        <v>#REF!</v>
      </c>
      <c r="W256" s="14" t="e">
        <f t="shared" ref="W256:W329" si="108">H256+L256+P256</f>
        <v>#REF!</v>
      </c>
      <c r="X256" s="14" t="e">
        <f t="shared" ref="X256:X329" si="109">I256+M256+Q256</f>
        <v>#REF!</v>
      </c>
      <c r="Y256" s="6"/>
      <c r="Z256" s="6" t="e">
        <f t="shared" si="98"/>
        <v>#REF!</v>
      </c>
      <c r="AA256" s="6" t="e">
        <f t="shared" si="99"/>
        <v>#REF!</v>
      </c>
      <c r="AB256" s="6" t="e">
        <f t="shared" si="100"/>
        <v>#REF!</v>
      </c>
      <c r="AC256" s="6" t="e">
        <f t="shared" si="101"/>
        <v>#REF!</v>
      </c>
    </row>
    <row r="257" spans="1:29">
      <c r="A257" s="10" t="str">
        <f t="shared" si="102"/>
        <v/>
      </c>
      <c r="B257" s="10"/>
      <c r="C257" s="10" t="s">
        <v>1078</v>
      </c>
      <c r="D257" s="10" t="s">
        <v>874</v>
      </c>
      <c r="E257" s="10" t="s">
        <v>5</v>
      </c>
      <c r="F257" s="26">
        <v>23377</v>
      </c>
      <c r="G257" s="27">
        <v>0.04</v>
      </c>
      <c r="H257" s="27">
        <v>0.04</v>
      </c>
      <c r="I257" s="27">
        <v>78.705983119999999</v>
      </c>
      <c r="J257" s="11" t="e">
        <f>SUMIF(#REF!,C:C,#REF!)</f>
        <v>#REF!</v>
      </c>
      <c r="K257" s="14" t="e">
        <f>SUMIF(#REF!,C:C,#REF!)</f>
        <v>#REF!</v>
      </c>
      <c r="L257" s="14" t="e">
        <f>SUMIF(#REF!,C:C,#REF!)</f>
        <v>#REF!</v>
      </c>
      <c r="M257" s="13" t="e">
        <f>SUMIF(#REF!,C:C,#REF!)</f>
        <v>#REF!</v>
      </c>
      <c r="N257" s="13"/>
      <c r="O257" s="13"/>
      <c r="P257" s="13"/>
      <c r="Q257" s="13"/>
      <c r="R257" s="10" t="str">
        <f t="shared" si="103"/>
        <v>US5732841060</v>
      </c>
      <c r="S257" s="10" t="str">
        <f t="shared" si="104"/>
        <v>Martin Marietta Materials Inc</v>
      </c>
      <c r="T257" s="10" t="str">
        <f t="shared" si="105"/>
        <v>USA</v>
      </c>
      <c r="U257" s="11" t="e">
        <f t="shared" si="106"/>
        <v>#REF!</v>
      </c>
      <c r="V257" s="14" t="e">
        <f t="shared" si="107"/>
        <v>#REF!</v>
      </c>
      <c r="W257" s="14" t="e">
        <f t="shared" si="108"/>
        <v>#REF!</v>
      </c>
      <c r="X257" s="14" t="e">
        <f t="shared" si="109"/>
        <v>#REF!</v>
      </c>
      <c r="Y257" s="6"/>
      <c r="Z257" s="6" t="e">
        <f t="shared" si="98"/>
        <v>#REF!</v>
      </c>
      <c r="AA257" s="6" t="e">
        <f t="shared" si="99"/>
        <v>#REF!</v>
      </c>
      <c r="AB257" s="6" t="e">
        <f t="shared" si="100"/>
        <v>#REF!</v>
      </c>
      <c r="AC257" s="6" t="e">
        <f t="shared" si="101"/>
        <v>#REF!</v>
      </c>
    </row>
    <row r="258" spans="1:29">
      <c r="A258" s="10" t="str">
        <f t="shared" si="102"/>
        <v/>
      </c>
      <c r="B258" s="10"/>
      <c r="C258" s="10" t="s">
        <v>392</v>
      </c>
      <c r="D258" s="10" t="s">
        <v>435</v>
      </c>
      <c r="E258" s="10" t="s">
        <v>17</v>
      </c>
      <c r="F258" s="26">
        <v>495800</v>
      </c>
      <c r="G258" s="27">
        <v>0.03</v>
      </c>
      <c r="H258" s="27">
        <v>0.03</v>
      </c>
      <c r="I258" s="27">
        <v>52.887783990000003</v>
      </c>
      <c r="J258" s="11" t="e">
        <f>SUMIF(#REF!,C:C,#REF!)</f>
        <v>#REF!</v>
      </c>
      <c r="K258" s="14" t="e">
        <f>SUMIF(#REF!,C:C,#REF!)</f>
        <v>#REF!</v>
      </c>
      <c r="L258" s="14" t="e">
        <f>SUMIF(#REF!,C:C,#REF!)</f>
        <v>#REF!</v>
      </c>
      <c r="M258" s="13" t="e">
        <f>SUMIF(#REF!,C:C,#REF!)</f>
        <v>#REF!</v>
      </c>
      <c r="N258" s="13"/>
      <c r="O258" s="13"/>
      <c r="P258" s="13"/>
      <c r="Q258" s="13"/>
      <c r="R258" s="10" t="str">
        <f t="shared" si="103"/>
        <v>JP3877600001</v>
      </c>
      <c r="S258" s="10" t="str">
        <f t="shared" si="104"/>
        <v>Marubeni Corp</v>
      </c>
      <c r="T258" s="10" t="str">
        <f t="shared" si="105"/>
        <v>Japan</v>
      </c>
      <c r="U258" s="11" t="e">
        <f t="shared" si="106"/>
        <v>#REF!</v>
      </c>
      <c r="V258" s="14" t="e">
        <f t="shared" si="107"/>
        <v>#REF!</v>
      </c>
      <c r="W258" s="14" t="e">
        <f t="shared" si="108"/>
        <v>#REF!</v>
      </c>
      <c r="X258" s="14" t="e">
        <f t="shared" si="109"/>
        <v>#REF!</v>
      </c>
      <c r="Y258" s="6"/>
      <c r="Z258" s="6" t="e">
        <f t="shared" si="98"/>
        <v>#REF!</v>
      </c>
      <c r="AA258" s="6" t="e">
        <f t="shared" si="99"/>
        <v>#REF!</v>
      </c>
      <c r="AB258" s="6" t="e">
        <f t="shared" si="100"/>
        <v>#REF!</v>
      </c>
      <c r="AC258" s="6" t="e">
        <f t="shared" si="101"/>
        <v>#REF!</v>
      </c>
    </row>
    <row r="259" spans="1:29">
      <c r="A259" s="10" t="str">
        <f t="shared" si="102"/>
        <v/>
      </c>
      <c r="B259" s="10"/>
      <c r="C259" s="10" t="s">
        <v>208</v>
      </c>
      <c r="D259" s="10" t="s">
        <v>211</v>
      </c>
      <c r="E259" s="10" t="s">
        <v>5</v>
      </c>
      <c r="F259" s="26">
        <v>27522</v>
      </c>
      <c r="G259" s="27">
        <v>0</v>
      </c>
      <c r="H259" s="27">
        <v>0</v>
      </c>
      <c r="I259" s="27">
        <v>79.21473451</v>
      </c>
      <c r="J259" s="11" t="e">
        <f>SUMIF(#REF!,C:C,#REF!)</f>
        <v>#REF!</v>
      </c>
      <c r="K259" s="14" t="e">
        <f>SUMIF(#REF!,C:C,#REF!)</f>
        <v>#REF!</v>
      </c>
      <c r="L259" s="14" t="e">
        <f>SUMIF(#REF!,C:C,#REF!)</f>
        <v>#REF!</v>
      </c>
      <c r="M259" s="13" t="e">
        <f>SUMIF(#REF!,C:C,#REF!)</f>
        <v>#REF!</v>
      </c>
      <c r="N259" s="13"/>
      <c r="O259" s="13"/>
      <c r="P259" s="13"/>
      <c r="Q259" s="13"/>
      <c r="R259" s="10" t="str">
        <f t="shared" si="103"/>
        <v>US57636Q1040</v>
      </c>
      <c r="S259" s="10" t="str">
        <f t="shared" si="104"/>
        <v>Mastercard Inc</v>
      </c>
      <c r="T259" s="10" t="str">
        <f t="shared" si="105"/>
        <v>USA</v>
      </c>
      <c r="U259" s="11" t="e">
        <f t="shared" si="106"/>
        <v>#REF!</v>
      </c>
      <c r="V259" s="14" t="e">
        <f t="shared" si="107"/>
        <v>#REF!</v>
      </c>
      <c r="W259" s="14" t="e">
        <f t="shared" si="108"/>
        <v>#REF!</v>
      </c>
      <c r="X259" s="14" t="e">
        <f t="shared" si="109"/>
        <v>#REF!</v>
      </c>
      <c r="Y259" s="6"/>
      <c r="Z259" s="6" t="e">
        <f t="shared" si="98"/>
        <v>#REF!</v>
      </c>
      <c r="AA259" s="6" t="e">
        <f t="shared" si="99"/>
        <v>#REF!</v>
      </c>
      <c r="AB259" s="6" t="e">
        <f t="shared" si="100"/>
        <v>#REF!</v>
      </c>
      <c r="AC259" s="6" t="e">
        <f t="shared" si="101"/>
        <v>#REF!</v>
      </c>
    </row>
    <row r="260" spans="1:29">
      <c r="A260" s="10" t="str">
        <f t="shared" si="102"/>
        <v/>
      </c>
      <c r="B260" s="10"/>
      <c r="C260" s="10" t="s">
        <v>645</v>
      </c>
      <c r="D260" s="10" t="s">
        <v>698</v>
      </c>
      <c r="E260" s="10" t="s">
        <v>17</v>
      </c>
      <c r="F260" s="26">
        <v>712500</v>
      </c>
      <c r="G260" s="27">
        <v>0.11</v>
      </c>
      <c r="H260" s="27">
        <v>0.11</v>
      </c>
      <c r="I260" s="27">
        <v>51.959329330000003</v>
      </c>
      <c r="J260" s="11" t="e">
        <f>SUMIF(#REF!,C:C,#REF!)</f>
        <v>#REF!</v>
      </c>
      <c r="K260" s="14" t="e">
        <f>SUMIF(#REF!,C:C,#REF!)</f>
        <v>#REF!</v>
      </c>
      <c r="L260" s="14" t="e">
        <f>SUMIF(#REF!,C:C,#REF!)</f>
        <v>#REF!</v>
      </c>
      <c r="M260" s="13" t="e">
        <f>SUMIF(#REF!,C:C,#REF!)</f>
        <v>#REF!</v>
      </c>
      <c r="N260" s="13"/>
      <c r="O260" s="13"/>
      <c r="P260" s="13"/>
      <c r="Q260" s="13"/>
      <c r="R260" s="10" t="str">
        <f t="shared" si="103"/>
        <v>JP3868400007</v>
      </c>
      <c r="S260" s="10" t="str">
        <f t="shared" si="104"/>
        <v>Mazda Motor Corp</v>
      </c>
      <c r="T260" s="10" t="str">
        <f t="shared" si="105"/>
        <v>Japan</v>
      </c>
      <c r="U260" s="11" t="e">
        <f t="shared" si="106"/>
        <v>#REF!</v>
      </c>
      <c r="V260" s="14" t="e">
        <f t="shared" si="107"/>
        <v>#REF!</v>
      </c>
      <c r="W260" s="14" t="e">
        <f t="shared" si="108"/>
        <v>#REF!</v>
      </c>
      <c r="X260" s="14" t="e">
        <f t="shared" si="109"/>
        <v>#REF!</v>
      </c>
      <c r="Y260" s="6"/>
      <c r="Z260" s="6" t="e">
        <f t="shared" si="98"/>
        <v>#REF!</v>
      </c>
      <c r="AA260" s="6" t="e">
        <f t="shared" si="99"/>
        <v>#REF!</v>
      </c>
      <c r="AB260" s="6" t="e">
        <f t="shared" si="100"/>
        <v>#REF!</v>
      </c>
      <c r="AC260" s="6" t="e">
        <f t="shared" si="101"/>
        <v>#REF!</v>
      </c>
    </row>
    <row r="261" spans="1:29">
      <c r="A261" s="10" t="str">
        <f t="shared" si="102"/>
        <v/>
      </c>
      <c r="B261" s="10"/>
      <c r="C261" s="10" t="s">
        <v>347</v>
      </c>
      <c r="D261" s="10" t="s">
        <v>358</v>
      </c>
      <c r="E261" s="10" t="s">
        <v>5</v>
      </c>
      <c r="F261" s="26">
        <v>39652</v>
      </c>
      <c r="G261" s="27">
        <v>0.01</v>
      </c>
      <c r="H261" s="27">
        <v>0.01</v>
      </c>
      <c r="I261" s="27">
        <v>79.341645760000006</v>
      </c>
      <c r="J261" s="11" t="e">
        <f>SUMIF(#REF!,C:C,#REF!)</f>
        <v>#REF!</v>
      </c>
      <c r="K261" s="14" t="e">
        <f>SUMIF(#REF!,C:C,#REF!)</f>
        <v>#REF!</v>
      </c>
      <c r="L261" s="14" t="e">
        <f>SUMIF(#REF!,C:C,#REF!)</f>
        <v>#REF!</v>
      </c>
      <c r="M261" s="13" t="e">
        <f>SUMIF(#REF!,C:C,#REF!)</f>
        <v>#REF!</v>
      </c>
      <c r="N261" s="13"/>
      <c r="O261" s="13"/>
      <c r="P261" s="13"/>
      <c r="Q261" s="13"/>
      <c r="R261" s="10" t="str">
        <f t="shared" si="103"/>
        <v>US5801351017</v>
      </c>
      <c r="S261" s="10" t="str">
        <f t="shared" si="104"/>
        <v>McDonald's Corp</v>
      </c>
      <c r="T261" s="10" t="str">
        <f t="shared" si="105"/>
        <v>USA</v>
      </c>
      <c r="U261" s="11" t="e">
        <f t="shared" si="106"/>
        <v>#REF!</v>
      </c>
      <c r="V261" s="14" t="e">
        <f t="shared" si="107"/>
        <v>#REF!</v>
      </c>
      <c r="W261" s="14" t="e">
        <f t="shared" si="108"/>
        <v>#REF!</v>
      </c>
      <c r="X261" s="14" t="e">
        <f t="shared" si="109"/>
        <v>#REF!</v>
      </c>
      <c r="Y261" s="6"/>
      <c r="Z261" s="6" t="e">
        <f t="shared" si="98"/>
        <v>#REF!</v>
      </c>
      <c r="AA261" s="6" t="e">
        <f t="shared" si="99"/>
        <v>#REF!</v>
      </c>
      <c r="AB261" s="6" t="e">
        <f t="shared" si="100"/>
        <v>#REF!</v>
      </c>
      <c r="AC261" s="6" t="e">
        <f t="shared" si="101"/>
        <v>#REF!</v>
      </c>
    </row>
    <row r="262" spans="1:29">
      <c r="A262" s="10" t="str">
        <f t="shared" si="102"/>
        <v/>
      </c>
      <c r="B262" s="10"/>
      <c r="C262" s="10" t="s">
        <v>300</v>
      </c>
      <c r="D262" s="10" t="s">
        <v>332</v>
      </c>
      <c r="E262" s="10" t="s">
        <v>17</v>
      </c>
      <c r="F262" s="26">
        <v>181100</v>
      </c>
      <c r="G262" s="27">
        <v>0.13999999999999999</v>
      </c>
      <c r="H262" s="27">
        <v>0.13999999999999999</v>
      </c>
      <c r="I262" s="27">
        <v>52.965840710000002</v>
      </c>
      <c r="J262" s="11" t="e">
        <f>SUMIF(#REF!,C:C,#REF!)</f>
        <v>#REF!</v>
      </c>
      <c r="K262" s="14" t="e">
        <f>SUMIF(#REF!,C:C,#REF!)</f>
        <v>#REF!</v>
      </c>
      <c r="L262" s="14" t="e">
        <f>SUMIF(#REF!,C:C,#REF!)</f>
        <v>#REF!</v>
      </c>
      <c r="M262" s="13" t="e">
        <f>SUMIF(#REF!,C:C,#REF!)</f>
        <v>#REF!</v>
      </c>
      <c r="N262" s="13"/>
      <c r="O262" s="13"/>
      <c r="P262" s="13"/>
      <c r="Q262" s="13"/>
      <c r="R262" s="10" t="str">
        <f t="shared" si="103"/>
        <v>JP3750500005</v>
      </c>
      <c r="S262" s="10" t="str">
        <f t="shared" si="104"/>
        <v>McDonald's Holdings Co Japan Ltd</v>
      </c>
      <c r="T262" s="10" t="str">
        <f t="shared" si="105"/>
        <v>Japan</v>
      </c>
      <c r="U262" s="11" t="e">
        <f t="shared" si="106"/>
        <v>#REF!</v>
      </c>
      <c r="V262" s="14" t="e">
        <f t="shared" si="107"/>
        <v>#REF!</v>
      </c>
      <c r="W262" s="14" t="e">
        <f t="shared" si="108"/>
        <v>#REF!</v>
      </c>
      <c r="X262" s="14" t="e">
        <f t="shared" si="109"/>
        <v>#REF!</v>
      </c>
      <c r="Y262" s="6"/>
      <c r="Z262" s="6" t="e">
        <f t="shared" si="98"/>
        <v>#REF!</v>
      </c>
      <c r="AA262" s="6" t="e">
        <f t="shared" si="99"/>
        <v>#REF!</v>
      </c>
      <c r="AB262" s="6" t="e">
        <f t="shared" si="100"/>
        <v>#REF!</v>
      </c>
      <c r="AC262" s="6" t="e">
        <f t="shared" si="101"/>
        <v>#REF!</v>
      </c>
    </row>
    <row r="263" spans="1:29">
      <c r="A263" s="10" t="str">
        <f t="shared" si="102"/>
        <v/>
      </c>
      <c r="B263" s="10"/>
      <c r="C263" s="10" t="s">
        <v>1079</v>
      </c>
      <c r="D263" s="10" t="s">
        <v>875</v>
      </c>
      <c r="E263" s="10" t="s">
        <v>18</v>
      </c>
      <c r="F263" s="26">
        <v>5257425</v>
      </c>
      <c r="G263" s="27">
        <v>0.19</v>
      </c>
      <c r="H263" s="27">
        <v>0.19</v>
      </c>
      <c r="I263" s="27">
        <v>86.183577749999998</v>
      </c>
      <c r="J263" s="11" t="e">
        <f>SUMIF(#REF!,C:C,#REF!)</f>
        <v>#REF!</v>
      </c>
      <c r="K263" s="14" t="e">
        <f>SUMIF(#REF!,C:C,#REF!)</f>
        <v>#REF!</v>
      </c>
      <c r="L263" s="14" t="e">
        <f>SUMIF(#REF!,C:C,#REF!)</f>
        <v>#REF!</v>
      </c>
      <c r="M263" s="13" t="e">
        <f>SUMIF(#REF!,C:C,#REF!)</f>
        <v>#REF!</v>
      </c>
      <c r="N263" s="13"/>
      <c r="O263" s="13"/>
      <c r="P263" s="13"/>
      <c r="Q263" s="13"/>
      <c r="R263" s="10" t="str">
        <f t="shared" si="103"/>
        <v>AU000000MPL3</v>
      </c>
      <c r="S263" s="10" t="str">
        <f t="shared" si="104"/>
        <v>Medibank Pvt Ltd</v>
      </c>
      <c r="T263" s="10" t="str">
        <f t="shared" si="105"/>
        <v>Australien</v>
      </c>
      <c r="U263" s="11" t="e">
        <f t="shared" si="106"/>
        <v>#REF!</v>
      </c>
      <c r="V263" s="14" t="e">
        <f t="shared" si="107"/>
        <v>#REF!</v>
      </c>
      <c r="W263" s="14" t="e">
        <f t="shared" si="108"/>
        <v>#REF!</v>
      </c>
      <c r="X263" s="14" t="e">
        <f t="shared" si="109"/>
        <v>#REF!</v>
      </c>
      <c r="Y263" s="6"/>
      <c r="Z263" s="6" t="e">
        <f t="shared" si="98"/>
        <v>#REF!</v>
      </c>
      <c r="AA263" s="6" t="e">
        <f t="shared" si="99"/>
        <v>#REF!</v>
      </c>
      <c r="AB263" s="6" t="e">
        <f t="shared" si="100"/>
        <v>#REF!</v>
      </c>
      <c r="AC263" s="6" t="e">
        <f t="shared" si="101"/>
        <v>#REF!</v>
      </c>
    </row>
    <row r="264" spans="1:29">
      <c r="A264" s="10" t="str">
        <f t="shared" si="102"/>
        <v/>
      </c>
      <c r="B264" s="10"/>
      <c r="C264" s="10" t="s">
        <v>251</v>
      </c>
      <c r="D264" s="10" t="s">
        <v>51</v>
      </c>
      <c r="E264" s="10" t="s">
        <v>81</v>
      </c>
      <c r="F264" s="26">
        <v>581583</v>
      </c>
      <c r="G264" s="27">
        <v>6.9999999999999993E-2</v>
      </c>
      <c r="H264" s="27">
        <v>6.9999999999999993E-2</v>
      </c>
      <c r="I264" s="27">
        <v>8.7882822899999997</v>
      </c>
      <c r="J264" s="11" t="e">
        <f>SUMIF(#REF!,C:C,#REF!)</f>
        <v>#REF!</v>
      </c>
      <c r="K264" s="14" t="e">
        <f>SUMIF(#REF!,C:C,#REF!)</f>
        <v>#REF!</v>
      </c>
      <c r="L264" s="14" t="e">
        <f>SUMIF(#REF!,C:C,#REF!)</f>
        <v>#REF!</v>
      </c>
      <c r="M264" s="13" t="e">
        <f>SUMIF(#REF!,C:C,#REF!)</f>
        <v>#REF!</v>
      </c>
      <c r="N264" s="13"/>
      <c r="O264" s="13"/>
      <c r="P264" s="13"/>
      <c r="Q264" s="13"/>
      <c r="R264" s="10" t="str">
        <f t="shared" si="103"/>
        <v>MX01ME090003</v>
      </c>
      <c r="S264" s="10" t="str">
        <f t="shared" si="104"/>
        <v>Megacable Holdings SAB de CV</v>
      </c>
      <c r="T264" s="10" t="str">
        <f t="shared" si="105"/>
        <v>Mexico</v>
      </c>
      <c r="U264" s="11" t="e">
        <f t="shared" si="106"/>
        <v>#REF!</v>
      </c>
      <c r="V264" s="14" t="e">
        <f t="shared" si="107"/>
        <v>#REF!</v>
      </c>
      <c r="W264" s="14" t="e">
        <f t="shared" si="108"/>
        <v>#REF!</v>
      </c>
      <c r="X264" s="14" t="e">
        <f t="shared" si="109"/>
        <v>#REF!</v>
      </c>
      <c r="Y264" s="6"/>
      <c r="Z264" s="6" t="e">
        <f t="shared" si="98"/>
        <v>#REF!</v>
      </c>
      <c r="AA264" s="6" t="e">
        <f t="shared" si="99"/>
        <v>#REF!</v>
      </c>
      <c r="AB264" s="6" t="e">
        <f t="shared" si="100"/>
        <v>#REF!</v>
      </c>
      <c r="AC264" s="6" t="e">
        <f t="shared" si="101"/>
        <v>#REF!</v>
      </c>
    </row>
    <row r="265" spans="1:29">
      <c r="A265" s="10" t="str">
        <f t="shared" si="102"/>
        <v/>
      </c>
      <c r="B265" s="10"/>
      <c r="C265" s="10" t="s">
        <v>1080</v>
      </c>
      <c r="D265" s="10" t="s">
        <v>876</v>
      </c>
      <c r="E265" s="10" t="s">
        <v>341</v>
      </c>
      <c r="F265" s="26">
        <v>1483000</v>
      </c>
      <c r="G265" s="27">
        <v>0.05</v>
      </c>
      <c r="H265" s="27">
        <v>0.05</v>
      </c>
      <c r="I265" s="27">
        <v>13.47597391</v>
      </c>
      <c r="J265" s="11" t="e">
        <f>SUMIF(#REF!,C:C,#REF!)</f>
        <v>#REF!</v>
      </c>
      <c r="K265" s="14" t="e">
        <f>SUMIF(#REF!,C:C,#REF!)</f>
        <v>#REF!</v>
      </c>
      <c r="L265" s="14" t="e">
        <f>SUMIF(#REF!,C:C,#REF!)</f>
        <v>#REF!</v>
      </c>
      <c r="M265" s="13" t="e">
        <f>SUMIF(#REF!,C:C,#REF!)</f>
        <v>#REF!</v>
      </c>
      <c r="N265" s="13"/>
      <c r="O265" s="13"/>
      <c r="P265" s="13"/>
      <c r="Q265" s="13"/>
      <c r="R265" s="10" t="str">
        <f t="shared" si="103"/>
        <v>CNE000000HP9</v>
      </c>
      <c r="S265" s="10" t="str">
        <f t="shared" si="104"/>
        <v>Meihua Holdings Group Co Ltd</v>
      </c>
      <c r="T265" s="10" t="str">
        <f t="shared" si="105"/>
        <v>Kina</v>
      </c>
      <c r="U265" s="11" t="e">
        <f t="shared" si="106"/>
        <v>#REF!</v>
      </c>
      <c r="V265" s="14" t="e">
        <f t="shared" si="107"/>
        <v>#REF!</v>
      </c>
      <c r="W265" s="14" t="e">
        <f t="shared" si="108"/>
        <v>#REF!</v>
      </c>
      <c r="X265" s="14" t="e">
        <f t="shared" si="109"/>
        <v>#REF!</v>
      </c>
      <c r="Y265" s="6"/>
      <c r="Z265" s="6" t="e">
        <f t="shared" si="98"/>
        <v>#REF!</v>
      </c>
      <c r="AA265" s="6" t="e">
        <f t="shared" si="99"/>
        <v>#REF!</v>
      </c>
      <c r="AB265" s="6" t="e">
        <f t="shared" si="100"/>
        <v>#REF!</v>
      </c>
      <c r="AC265" s="6" t="e">
        <f t="shared" si="101"/>
        <v>#REF!</v>
      </c>
    </row>
    <row r="266" spans="1:29">
      <c r="A266" s="10" t="str">
        <f t="shared" si="102"/>
        <v/>
      </c>
      <c r="B266" s="10"/>
      <c r="C266" s="10" t="s">
        <v>372</v>
      </c>
      <c r="D266" s="10" t="s">
        <v>877</v>
      </c>
      <c r="E266" s="10" t="s">
        <v>10</v>
      </c>
      <c r="F266" s="26">
        <v>154523</v>
      </c>
      <c r="G266" s="27">
        <v>0.01</v>
      </c>
      <c r="H266" s="27">
        <v>0.01</v>
      </c>
      <c r="I266" s="27">
        <v>72.051309320000001</v>
      </c>
      <c r="J266" s="11" t="e">
        <f>SUMIF(#REF!,C:C,#REF!)</f>
        <v>#REF!</v>
      </c>
      <c r="K266" s="14" t="e">
        <f>SUMIF(#REF!,C:C,#REF!)</f>
        <v>#REF!</v>
      </c>
      <c r="L266" s="14" t="e">
        <f>SUMIF(#REF!,C:C,#REF!)</f>
        <v>#REF!</v>
      </c>
      <c r="M266" s="13" t="e">
        <f>SUMIF(#REF!,C:C,#REF!)</f>
        <v>#REF!</v>
      </c>
      <c r="N266" s="13"/>
      <c r="O266" s="13"/>
      <c r="P266" s="13"/>
      <c r="Q266" s="13"/>
      <c r="R266" s="10" t="str">
        <f t="shared" si="103"/>
        <v/>
      </c>
      <c r="S266" s="10" t="str">
        <f t="shared" si="104"/>
        <v>Mercedes-Benz Group AG</v>
      </c>
      <c r="T266" s="10" t="str">
        <f t="shared" si="105"/>
        <v>Tyskland</v>
      </c>
      <c r="U266" s="11" t="e">
        <f t="shared" si="106"/>
        <v>#REF!</v>
      </c>
      <c r="V266" s="14" t="e">
        <f t="shared" si="107"/>
        <v>#REF!</v>
      </c>
      <c r="W266" s="14" t="e">
        <f t="shared" si="108"/>
        <v>#REF!</v>
      </c>
      <c r="X266" s="14" t="e">
        <f t="shared" si="109"/>
        <v>#REF!</v>
      </c>
      <c r="Y266" s="6"/>
      <c r="Z266" s="6" t="e">
        <f t="shared" si="98"/>
        <v>#REF!</v>
      </c>
      <c r="AA266" s="6" t="e">
        <f t="shared" si="99"/>
        <v>#REF!</v>
      </c>
      <c r="AB266" s="6" t="e">
        <f t="shared" si="100"/>
        <v>#REF!</v>
      </c>
      <c r="AC266" s="6" t="e">
        <f t="shared" si="101"/>
        <v>#REF!</v>
      </c>
    </row>
    <row r="267" spans="1:29">
      <c r="A267" s="10"/>
      <c r="B267" s="10"/>
      <c r="C267" s="10" t="s">
        <v>175</v>
      </c>
      <c r="D267" s="10" t="s">
        <v>52</v>
      </c>
      <c r="E267" s="10" t="s">
        <v>5</v>
      </c>
      <c r="F267" s="26">
        <v>108163</v>
      </c>
      <c r="G267" s="27">
        <v>0</v>
      </c>
      <c r="H267" s="27">
        <v>0</v>
      </c>
      <c r="I267" s="27">
        <v>79.57591927</v>
      </c>
      <c r="J267" s="11" t="e">
        <f>SUMIF(#REF!,C:C,#REF!)</f>
        <v>#REF!</v>
      </c>
      <c r="K267" s="14" t="e">
        <f>SUMIF(#REF!,C:C,#REF!)</f>
        <v>#REF!</v>
      </c>
      <c r="L267" s="14" t="e">
        <f>SUMIF(#REF!,C:C,#REF!)</f>
        <v>#REF!</v>
      </c>
      <c r="M267" s="13" t="e">
        <f>SUMIF(#REF!,C:C,#REF!)</f>
        <v>#REF!</v>
      </c>
      <c r="N267" s="13"/>
      <c r="O267" s="13"/>
      <c r="P267" s="13"/>
      <c r="Q267" s="13"/>
      <c r="R267" s="10" t="str">
        <f t="shared" si="103"/>
        <v>US58933Y1055</v>
      </c>
      <c r="S267" s="10" t="str">
        <f t="shared" si="104"/>
        <v>Merck &amp; Co Inc</v>
      </c>
      <c r="T267" s="10" t="str">
        <f t="shared" si="105"/>
        <v>USA</v>
      </c>
      <c r="U267" s="11" t="e">
        <f t="shared" si="106"/>
        <v>#REF!</v>
      </c>
      <c r="V267" s="14" t="e">
        <f t="shared" si="107"/>
        <v>#REF!</v>
      </c>
      <c r="W267" s="14" t="e">
        <f t="shared" si="108"/>
        <v>#REF!</v>
      </c>
      <c r="X267" s="14" t="e">
        <f t="shared" si="109"/>
        <v>#REF!</v>
      </c>
      <c r="Y267" s="6"/>
      <c r="Z267" s="6" t="e">
        <f t="shared" si="98"/>
        <v>#REF!</v>
      </c>
      <c r="AA267" s="6" t="e">
        <f t="shared" si="99"/>
        <v>#REF!</v>
      </c>
      <c r="AB267" s="6" t="e">
        <f t="shared" si="100"/>
        <v>#REF!</v>
      </c>
      <c r="AC267" s="6" t="e">
        <f t="shared" si="101"/>
        <v>#REF!</v>
      </c>
    </row>
    <row r="268" spans="1:29">
      <c r="A268" s="10" t="str">
        <f t="shared" si="102"/>
        <v/>
      </c>
      <c r="B268" s="10"/>
      <c r="C268" s="10" t="s">
        <v>495</v>
      </c>
      <c r="D268" s="10" t="s">
        <v>498</v>
      </c>
      <c r="E268" s="10" t="s">
        <v>5</v>
      </c>
      <c r="F268" s="26">
        <v>32640</v>
      </c>
      <c r="G268" s="27">
        <v>0</v>
      </c>
      <c r="H268" s="27">
        <v>0</v>
      </c>
      <c r="I268" s="27">
        <v>77.965254139999999</v>
      </c>
      <c r="J268" s="11" t="e">
        <f>SUMIF(#REF!,C:C,#REF!)</f>
        <v>#REF!</v>
      </c>
      <c r="K268" s="14" t="e">
        <f>SUMIF(#REF!,C:C,#REF!)</f>
        <v>#REF!</v>
      </c>
      <c r="L268" s="14" t="e">
        <f>SUMIF(#REF!,C:C,#REF!)</f>
        <v>#REF!</v>
      </c>
      <c r="M268" s="13" t="e">
        <f>SUMIF(#REF!,C:C,#REF!)</f>
        <v>#REF!</v>
      </c>
      <c r="N268" s="13"/>
      <c r="O268" s="13"/>
      <c r="P268" s="13"/>
      <c r="Q268" s="13"/>
      <c r="R268" s="10" t="str">
        <f t="shared" si="103"/>
        <v>US30303M1027</v>
      </c>
      <c r="S268" s="10" t="str">
        <f t="shared" si="104"/>
        <v>Meta Platforms Inc</v>
      </c>
      <c r="T268" s="10" t="str">
        <f t="shared" si="105"/>
        <v>USA</v>
      </c>
      <c r="U268" s="11" t="e">
        <f t="shared" si="106"/>
        <v>#REF!</v>
      </c>
      <c r="V268" s="14" t="e">
        <f t="shared" si="107"/>
        <v>#REF!</v>
      </c>
      <c r="W268" s="14" t="e">
        <f t="shared" si="108"/>
        <v>#REF!</v>
      </c>
      <c r="X268" s="14" t="e">
        <f t="shared" si="109"/>
        <v>#REF!</v>
      </c>
      <c r="Y268" s="6"/>
      <c r="Z268" s="6" t="e">
        <f t="shared" si="98"/>
        <v>#REF!</v>
      </c>
      <c r="AA268" s="6" t="e">
        <f t="shared" si="99"/>
        <v>#REF!</v>
      </c>
      <c r="AB268" s="6" t="e">
        <f t="shared" si="100"/>
        <v>#REF!</v>
      </c>
      <c r="AC268" s="6" t="e">
        <f t="shared" si="101"/>
        <v>#REF!</v>
      </c>
    </row>
    <row r="269" spans="1:29">
      <c r="A269" s="10" t="str">
        <f t="shared" si="102"/>
        <v/>
      </c>
      <c r="B269" s="10"/>
      <c r="C269" s="10" t="s">
        <v>393</v>
      </c>
      <c r="D269" s="10" t="s">
        <v>436</v>
      </c>
      <c r="E269" s="10" t="s">
        <v>5</v>
      </c>
      <c r="F269" s="26">
        <v>599560</v>
      </c>
      <c r="G269" s="27">
        <v>0.22</v>
      </c>
      <c r="H269" s="27">
        <v>0.22</v>
      </c>
      <c r="I269" s="27">
        <v>78.047975249999993</v>
      </c>
      <c r="J269" s="11" t="e">
        <f>SUMIF(#REF!,C:C,#REF!)</f>
        <v>#REF!</v>
      </c>
      <c r="K269" s="14" t="e">
        <f>SUMIF(#REF!,C:C,#REF!)</f>
        <v>#REF!</v>
      </c>
      <c r="L269" s="14" t="e">
        <f>SUMIF(#REF!,C:C,#REF!)</f>
        <v>#REF!</v>
      </c>
      <c r="M269" s="13" t="e">
        <f>SUMIF(#REF!,C:C,#REF!)</f>
        <v>#REF!</v>
      </c>
      <c r="N269" s="13"/>
      <c r="O269" s="13"/>
      <c r="P269" s="13"/>
      <c r="Q269" s="13"/>
      <c r="R269" s="10" t="str">
        <f t="shared" si="103"/>
        <v>US5528481030</v>
      </c>
      <c r="S269" s="10" t="str">
        <f t="shared" si="104"/>
        <v>MGIC Investment Corp</v>
      </c>
      <c r="T269" s="10" t="str">
        <f t="shared" si="105"/>
        <v>USA</v>
      </c>
      <c r="U269" s="11" t="e">
        <f t="shared" si="106"/>
        <v>#REF!</v>
      </c>
      <c r="V269" s="14" t="e">
        <f t="shared" si="107"/>
        <v>#REF!</v>
      </c>
      <c r="W269" s="14" t="e">
        <f t="shared" si="108"/>
        <v>#REF!</v>
      </c>
      <c r="X269" s="14" t="e">
        <f t="shared" si="109"/>
        <v>#REF!</v>
      </c>
      <c r="Y269" s="6"/>
      <c r="Z269" s="6" t="e">
        <f t="shared" si="98"/>
        <v>#REF!</v>
      </c>
      <c r="AA269" s="6" t="e">
        <f t="shared" si="99"/>
        <v>#REF!</v>
      </c>
      <c r="AB269" s="6" t="e">
        <f t="shared" si="100"/>
        <v>#REF!</v>
      </c>
      <c r="AC269" s="6" t="e">
        <f t="shared" si="101"/>
        <v>#REF!</v>
      </c>
    </row>
    <row r="270" spans="1:29">
      <c r="A270" s="10" t="str">
        <f t="shared" si="102"/>
        <v/>
      </c>
      <c r="B270" s="10"/>
      <c r="C270" s="10" t="s">
        <v>155</v>
      </c>
      <c r="D270" s="10" t="s">
        <v>53</v>
      </c>
      <c r="E270" s="10" t="s">
        <v>5</v>
      </c>
      <c r="F270" s="26">
        <v>31223</v>
      </c>
      <c r="G270" s="27">
        <v>0</v>
      </c>
      <c r="H270" s="27">
        <v>0</v>
      </c>
      <c r="I270" s="27">
        <v>79.232878769999999</v>
      </c>
      <c r="J270" s="11" t="e">
        <f>SUMIF(#REF!,C:C,#REF!)</f>
        <v>#REF!</v>
      </c>
      <c r="K270" s="14" t="e">
        <f>SUMIF(#REF!,C:C,#REF!)</f>
        <v>#REF!</v>
      </c>
      <c r="L270" s="14" t="e">
        <f>SUMIF(#REF!,C:C,#REF!)</f>
        <v>#REF!</v>
      </c>
      <c r="M270" s="13" t="e">
        <f>SUMIF(#REF!,C:C,#REF!)</f>
        <v>#REF!</v>
      </c>
      <c r="N270" s="13"/>
      <c r="O270" s="13"/>
      <c r="P270" s="13"/>
      <c r="Q270" s="13"/>
      <c r="R270" s="10" t="str">
        <f t="shared" si="103"/>
        <v>US5949181045</v>
      </c>
      <c r="S270" s="10" t="str">
        <f t="shared" si="104"/>
        <v>Microsoft Corp</v>
      </c>
      <c r="T270" s="10" t="str">
        <f t="shared" si="105"/>
        <v>USA</v>
      </c>
      <c r="U270" s="11" t="e">
        <f t="shared" si="106"/>
        <v>#REF!</v>
      </c>
      <c r="V270" s="14" t="e">
        <f t="shared" si="107"/>
        <v>#REF!</v>
      </c>
      <c r="W270" s="14" t="e">
        <f t="shared" si="108"/>
        <v>#REF!</v>
      </c>
      <c r="X270" s="14" t="e">
        <f t="shared" si="109"/>
        <v>#REF!</v>
      </c>
      <c r="Y270" s="6"/>
      <c r="Z270" s="6" t="e">
        <f t="shared" si="98"/>
        <v>#REF!</v>
      </c>
      <c r="AA270" s="6" t="e">
        <f t="shared" si="99"/>
        <v>#REF!</v>
      </c>
      <c r="AB270" s="6" t="e">
        <f t="shared" si="100"/>
        <v>#REF!</v>
      </c>
      <c r="AC270" s="6" t="e">
        <f t="shared" si="101"/>
        <v>#REF!</v>
      </c>
    </row>
    <row r="271" spans="1:29">
      <c r="A271" s="10" t="str">
        <f t="shared" si="102"/>
        <v/>
      </c>
      <c r="B271" s="10"/>
      <c r="C271" s="10" t="s">
        <v>1081</v>
      </c>
      <c r="D271" s="10" t="s">
        <v>878</v>
      </c>
      <c r="E271" s="10" t="s">
        <v>341</v>
      </c>
      <c r="F271" s="26">
        <v>266500</v>
      </c>
      <c r="G271" s="27">
        <v>0</v>
      </c>
      <c r="H271" s="27">
        <v>0</v>
      </c>
      <c r="I271" s="27">
        <v>13.85300698</v>
      </c>
      <c r="J271" s="11" t="e">
        <f>SUMIF(#REF!,C:C,#REF!)</f>
        <v>#REF!</v>
      </c>
      <c r="K271" s="14" t="e">
        <f>SUMIF(#REF!,C:C,#REF!)</f>
        <v>#REF!</v>
      </c>
      <c r="L271" s="14" t="e">
        <f>SUMIF(#REF!,C:C,#REF!)</f>
        <v>#REF!</v>
      </c>
      <c r="M271" s="13" t="e">
        <f>SUMIF(#REF!,C:C,#REF!)</f>
        <v>#REF!</v>
      </c>
      <c r="N271" s="13"/>
      <c r="O271" s="13"/>
      <c r="P271" s="13"/>
      <c r="Q271" s="13"/>
      <c r="R271" s="10" t="str">
        <f t="shared" si="103"/>
        <v>CNE100001QQ5</v>
      </c>
      <c r="S271" s="10" t="str">
        <f t="shared" si="104"/>
        <v>Midea Group Co Ltd</v>
      </c>
      <c r="T271" s="10" t="str">
        <f t="shared" si="105"/>
        <v>Kina</v>
      </c>
      <c r="U271" s="11" t="e">
        <f t="shared" si="106"/>
        <v>#REF!</v>
      </c>
      <c r="V271" s="14" t="e">
        <f t="shared" si="107"/>
        <v>#REF!</v>
      </c>
      <c r="W271" s="14" t="e">
        <f t="shared" si="108"/>
        <v>#REF!</v>
      </c>
      <c r="X271" s="14" t="e">
        <f t="shared" si="109"/>
        <v>#REF!</v>
      </c>
      <c r="Y271" s="6"/>
      <c r="Z271" s="6" t="e">
        <f t="shared" si="98"/>
        <v>#REF!</v>
      </c>
      <c r="AA271" s="6" t="e">
        <f t="shared" si="99"/>
        <v>#REF!</v>
      </c>
      <c r="AB271" s="6" t="e">
        <f t="shared" si="100"/>
        <v>#REF!</v>
      </c>
      <c r="AC271" s="6" t="e">
        <f t="shared" si="101"/>
        <v>#REF!</v>
      </c>
    </row>
    <row r="272" spans="1:29">
      <c r="A272" s="10" t="str">
        <f t="shared" si="102"/>
        <v/>
      </c>
      <c r="B272" s="10"/>
      <c r="C272" s="10" t="s">
        <v>348</v>
      </c>
      <c r="D272" s="10" t="s">
        <v>359</v>
      </c>
      <c r="E272" s="10" t="s">
        <v>17</v>
      </c>
      <c r="F272" s="26">
        <v>492300</v>
      </c>
      <c r="G272" s="27">
        <v>0.03</v>
      </c>
      <c r="H272" s="27">
        <v>0.03</v>
      </c>
      <c r="I272" s="27">
        <v>53.10355646</v>
      </c>
      <c r="J272" s="11" t="e">
        <f>SUMIF(#REF!,C:C,#REF!)</f>
        <v>#REF!</v>
      </c>
      <c r="K272" s="14" t="e">
        <f>SUMIF(#REF!,C:C,#REF!)</f>
        <v>#REF!</v>
      </c>
      <c r="L272" s="14" t="e">
        <f>SUMIF(#REF!,C:C,#REF!)</f>
        <v>#REF!</v>
      </c>
      <c r="M272" s="13" t="e">
        <f>SUMIF(#REF!,C:C,#REF!)</f>
        <v>#REF!</v>
      </c>
      <c r="N272" s="13"/>
      <c r="O272" s="13"/>
      <c r="P272" s="13"/>
      <c r="Q272" s="13"/>
      <c r="R272" s="10" t="str">
        <f t="shared" si="103"/>
        <v>JP3898400001</v>
      </c>
      <c r="S272" s="10" t="str">
        <f t="shared" si="104"/>
        <v>Mitsubishi Corp</v>
      </c>
      <c r="T272" s="10" t="str">
        <f t="shared" si="105"/>
        <v>Japan</v>
      </c>
      <c r="U272" s="11" t="e">
        <f t="shared" si="106"/>
        <v>#REF!</v>
      </c>
      <c r="V272" s="14" t="e">
        <f t="shared" si="107"/>
        <v>#REF!</v>
      </c>
      <c r="W272" s="14" t="e">
        <f t="shared" si="108"/>
        <v>#REF!</v>
      </c>
      <c r="X272" s="14" t="e">
        <f t="shared" si="109"/>
        <v>#REF!</v>
      </c>
      <c r="Y272" s="6"/>
      <c r="Z272" s="6" t="e">
        <f t="shared" si="98"/>
        <v>#REF!</v>
      </c>
      <c r="AA272" s="6" t="e">
        <f t="shared" si="99"/>
        <v>#REF!</v>
      </c>
      <c r="AB272" s="6" t="e">
        <f t="shared" si="100"/>
        <v>#REF!</v>
      </c>
      <c r="AC272" s="6" t="e">
        <f t="shared" si="101"/>
        <v>#REF!</v>
      </c>
    </row>
    <row r="273" spans="1:29">
      <c r="A273" s="10" t="str">
        <f t="shared" si="102"/>
        <v/>
      </c>
      <c r="B273" s="10"/>
      <c r="C273" s="10" t="s">
        <v>252</v>
      </c>
      <c r="D273" s="10" t="s">
        <v>590</v>
      </c>
      <c r="E273" s="10" t="s">
        <v>17</v>
      </c>
      <c r="F273" s="26">
        <v>1190600</v>
      </c>
      <c r="G273" s="27">
        <v>0.08</v>
      </c>
      <c r="H273" s="27">
        <v>0.08</v>
      </c>
      <c r="I273" s="27">
        <v>53.958558250000003</v>
      </c>
      <c r="J273" s="11" t="e">
        <f>SUMIF(#REF!,C:C,#REF!)</f>
        <v>#REF!</v>
      </c>
      <c r="K273" s="14" t="e">
        <f>SUMIF(#REF!,C:C,#REF!)</f>
        <v>#REF!</v>
      </c>
      <c r="L273" s="14" t="e">
        <f>SUMIF(#REF!,C:C,#REF!)</f>
        <v>#REF!</v>
      </c>
      <c r="M273" s="13" t="e">
        <f>SUMIF(#REF!,C:C,#REF!)</f>
        <v>#REF!</v>
      </c>
      <c r="N273" s="13"/>
      <c r="O273" s="13"/>
      <c r="P273" s="13"/>
      <c r="Q273" s="13"/>
      <c r="R273" s="10" t="str">
        <f t="shared" si="103"/>
        <v>JP3499800005</v>
      </c>
      <c r="S273" s="10" t="str">
        <f t="shared" si="104"/>
        <v>Mitsubishi HC Capital Inc</v>
      </c>
      <c r="T273" s="10" t="str">
        <f t="shared" si="105"/>
        <v>Japan</v>
      </c>
      <c r="U273" s="11" t="e">
        <f t="shared" si="106"/>
        <v>#REF!</v>
      </c>
      <c r="V273" s="14" t="e">
        <f t="shared" si="107"/>
        <v>#REF!</v>
      </c>
      <c r="W273" s="14" t="e">
        <f t="shared" si="108"/>
        <v>#REF!</v>
      </c>
      <c r="X273" s="14" t="e">
        <f t="shared" si="109"/>
        <v>#REF!</v>
      </c>
      <c r="Y273" s="6"/>
      <c r="Z273" s="6" t="e">
        <f t="shared" ref="Z273:Z336" si="110">U273-N273-J273-F273</f>
        <v>#REF!</v>
      </c>
      <c r="AA273" s="6" t="e">
        <f t="shared" si="99"/>
        <v>#REF!</v>
      </c>
      <c r="AB273" s="6" t="e">
        <f t="shared" si="100"/>
        <v>#REF!</v>
      </c>
      <c r="AC273" s="6" t="e">
        <f t="shared" si="101"/>
        <v>#REF!</v>
      </c>
    </row>
    <row r="274" spans="1:29">
      <c r="A274" s="10" t="str">
        <f t="shared" si="102"/>
        <v/>
      </c>
      <c r="B274" s="10"/>
      <c r="C274" s="10" t="s">
        <v>646</v>
      </c>
      <c r="D274" s="10" t="s">
        <v>699</v>
      </c>
      <c r="E274" s="10" t="s">
        <v>17</v>
      </c>
      <c r="F274" s="26">
        <v>2365900</v>
      </c>
      <c r="G274" s="27">
        <v>0.16</v>
      </c>
      <c r="H274" s="27">
        <v>0.16</v>
      </c>
      <c r="I274" s="27">
        <v>50.848592349999997</v>
      </c>
      <c r="J274" s="11" t="e">
        <f>SUMIF(#REF!,C:C,#REF!)</f>
        <v>#REF!</v>
      </c>
      <c r="K274" s="14" t="e">
        <f>SUMIF(#REF!,C:C,#REF!)</f>
        <v>#REF!</v>
      </c>
      <c r="L274" s="14" t="e">
        <f>SUMIF(#REF!,C:C,#REF!)</f>
        <v>#REF!</v>
      </c>
      <c r="M274" s="13" t="e">
        <f>SUMIF(#REF!,C:C,#REF!)</f>
        <v>#REF!</v>
      </c>
      <c r="N274" s="13"/>
      <c r="O274" s="13"/>
      <c r="P274" s="13"/>
      <c r="Q274" s="13"/>
      <c r="R274" s="10" t="str">
        <f t="shared" si="103"/>
        <v>JP3899800001</v>
      </c>
      <c r="S274" s="10" t="str">
        <f t="shared" si="104"/>
        <v>Mitsubishi Motors Corp</v>
      </c>
      <c r="T274" s="10" t="str">
        <f t="shared" si="105"/>
        <v>Japan</v>
      </c>
      <c r="U274" s="11" t="e">
        <f t="shared" si="106"/>
        <v>#REF!</v>
      </c>
      <c r="V274" s="14" t="e">
        <f t="shared" si="107"/>
        <v>#REF!</v>
      </c>
      <c r="W274" s="14" t="e">
        <f t="shared" si="108"/>
        <v>#REF!</v>
      </c>
      <c r="X274" s="14" t="e">
        <f t="shared" si="109"/>
        <v>#REF!</v>
      </c>
      <c r="Y274" s="6"/>
      <c r="Z274" s="6" t="e">
        <f t="shared" si="110"/>
        <v>#REF!</v>
      </c>
      <c r="AA274" s="6" t="e">
        <f t="shared" si="99"/>
        <v>#REF!</v>
      </c>
      <c r="AB274" s="6" t="e">
        <f t="shared" si="100"/>
        <v>#REF!</v>
      </c>
      <c r="AC274" s="6" t="e">
        <f t="shared" si="101"/>
        <v>#REF!</v>
      </c>
    </row>
    <row r="275" spans="1:29">
      <c r="A275" s="10" t="str">
        <f t="shared" si="102"/>
        <v/>
      </c>
      <c r="B275" s="10"/>
      <c r="C275" s="10" t="s">
        <v>1082</v>
      </c>
      <c r="D275" s="10" t="s">
        <v>879</v>
      </c>
      <c r="E275" s="10" t="s">
        <v>17</v>
      </c>
      <c r="F275" s="26">
        <v>895500</v>
      </c>
      <c r="G275" s="27">
        <v>0.01</v>
      </c>
      <c r="H275" s="27">
        <v>0.01</v>
      </c>
      <c r="I275" s="27">
        <v>51.930824530000002</v>
      </c>
      <c r="J275" s="11" t="e">
        <f>SUMIF(#REF!,C:C,#REF!)</f>
        <v>#REF!</v>
      </c>
      <c r="K275" s="14" t="e">
        <f>SUMIF(#REF!,C:C,#REF!)</f>
        <v>#REF!</v>
      </c>
      <c r="L275" s="14" t="e">
        <f>SUMIF(#REF!,C:C,#REF!)</f>
        <v>#REF!</v>
      </c>
      <c r="M275" s="13" t="e">
        <f>SUMIF(#REF!,C:C,#REF!)</f>
        <v>#REF!</v>
      </c>
      <c r="N275" s="13"/>
      <c r="O275" s="13"/>
      <c r="P275" s="13"/>
      <c r="Q275" s="13"/>
      <c r="R275" s="10" t="str">
        <f t="shared" si="103"/>
        <v>JP3902900004</v>
      </c>
      <c r="S275" s="10" t="str">
        <f t="shared" si="104"/>
        <v>Mitsubishi UFJ Financial Group Inc</v>
      </c>
      <c r="T275" s="10" t="str">
        <f t="shared" si="105"/>
        <v>Japan</v>
      </c>
      <c r="U275" s="11" t="e">
        <f t="shared" si="106"/>
        <v>#REF!</v>
      </c>
      <c r="V275" s="14" t="e">
        <f t="shared" si="107"/>
        <v>#REF!</v>
      </c>
      <c r="W275" s="14" t="e">
        <f t="shared" si="108"/>
        <v>#REF!</v>
      </c>
      <c r="X275" s="14" t="e">
        <f t="shared" si="109"/>
        <v>#REF!</v>
      </c>
      <c r="Y275" s="6"/>
      <c r="Z275" s="6" t="e">
        <f t="shared" si="110"/>
        <v>#REF!</v>
      </c>
      <c r="AA275" s="6" t="e">
        <f t="shared" si="99"/>
        <v>#REF!</v>
      </c>
      <c r="AB275" s="6" t="e">
        <f t="shared" si="100"/>
        <v>#REF!</v>
      </c>
      <c r="AC275" s="6" t="e">
        <f t="shared" si="101"/>
        <v>#REF!</v>
      </c>
    </row>
    <row r="276" spans="1:29">
      <c r="A276" s="10" t="str">
        <f t="shared" si="102"/>
        <v/>
      </c>
      <c r="B276" s="10"/>
      <c r="C276" s="10" t="s">
        <v>349</v>
      </c>
      <c r="D276" s="10" t="s">
        <v>360</v>
      </c>
      <c r="E276" s="10" t="s">
        <v>17</v>
      </c>
      <c r="F276" s="26">
        <v>212200</v>
      </c>
      <c r="G276" s="27">
        <v>0.01</v>
      </c>
      <c r="H276" s="27">
        <v>0.01</v>
      </c>
      <c r="I276" s="27">
        <v>53.813785469999999</v>
      </c>
      <c r="J276" s="11" t="e">
        <f>SUMIF(#REF!,C:C,#REF!)</f>
        <v>#REF!</v>
      </c>
      <c r="K276" s="14" t="e">
        <f>SUMIF(#REF!,C:C,#REF!)</f>
        <v>#REF!</v>
      </c>
      <c r="L276" s="14" t="e">
        <f>SUMIF(#REF!,C:C,#REF!)</f>
        <v>#REF!</v>
      </c>
      <c r="M276" s="13" t="e">
        <f>SUMIF(#REF!,C:C,#REF!)</f>
        <v>#REF!</v>
      </c>
      <c r="N276" s="13"/>
      <c r="O276" s="13"/>
      <c r="P276" s="13"/>
      <c r="Q276" s="13"/>
      <c r="R276" s="10" t="str">
        <f t="shared" si="103"/>
        <v>JP3893600001</v>
      </c>
      <c r="S276" s="10" t="str">
        <f t="shared" si="104"/>
        <v>Mitsui &amp; Co Ltd</v>
      </c>
      <c r="T276" s="10" t="str">
        <f t="shared" si="105"/>
        <v>Japan</v>
      </c>
      <c r="U276" s="11" t="e">
        <f t="shared" si="106"/>
        <v>#REF!</v>
      </c>
      <c r="V276" s="14" t="e">
        <f t="shared" si="107"/>
        <v>#REF!</v>
      </c>
      <c r="W276" s="14" t="e">
        <f t="shared" si="108"/>
        <v>#REF!</v>
      </c>
      <c r="X276" s="14" t="e">
        <f t="shared" si="109"/>
        <v>#REF!</v>
      </c>
      <c r="Y276" s="6"/>
      <c r="Z276" s="6" t="e">
        <f t="shared" si="110"/>
        <v>#REF!</v>
      </c>
      <c r="AA276" s="6" t="e">
        <f t="shared" si="99"/>
        <v>#REF!</v>
      </c>
      <c r="AB276" s="6" t="e">
        <f t="shared" si="100"/>
        <v>#REF!</v>
      </c>
      <c r="AC276" s="6" t="e">
        <f t="shared" si="101"/>
        <v>#REF!</v>
      </c>
    </row>
    <row r="277" spans="1:29">
      <c r="A277" s="10" t="str">
        <f t="shared" si="102"/>
        <v/>
      </c>
      <c r="B277" s="10"/>
      <c r="C277" s="10" t="s">
        <v>1083</v>
      </c>
      <c r="D277" s="10" t="s">
        <v>880</v>
      </c>
      <c r="E277" s="10" t="s">
        <v>17</v>
      </c>
      <c r="F277" s="26">
        <v>267400</v>
      </c>
      <c r="G277" s="27">
        <v>0.13</v>
      </c>
      <c r="H277" s="27">
        <v>0.13</v>
      </c>
      <c r="I277" s="27">
        <v>53.528076919999997</v>
      </c>
      <c r="J277" s="11" t="e">
        <f>SUMIF(#REF!,C:C,#REF!)</f>
        <v>#REF!</v>
      </c>
      <c r="K277" s="14" t="e">
        <f>SUMIF(#REF!,C:C,#REF!)</f>
        <v>#REF!</v>
      </c>
      <c r="L277" s="14" t="e">
        <f>SUMIF(#REF!,C:C,#REF!)</f>
        <v>#REF!</v>
      </c>
      <c r="M277" s="13" t="e">
        <f>SUMIF(#REF!,C:C,#REF!)</f>
        <v>#REF!</v>
      </c>
      <c r="N277" s="13"/>
      <c r="O277" s="13"/>
      <c r="P277" s="13"/>
      <c r="Q277" s="13"/>
      <c r="R277" s="10" t="str">
        <f t="shared" si="103"/>
        <v>JP3888300005</v>
      </c>
      <c r="S277" s="10" t="str">
        <f t="shared" si="104"/>
        <v>Mitsui Chemicals Inc</v>
      </c>
      <c r="T277" s="10" t="str">
        <f t="shared" si="105"/>
        <v>Japan</v>
      </c>
      <c r="U277" s="11" t="e">
        <f t="shared" si="106"/>
        <v>#REF!</v>
      </c>
      <c r="V277" s="14" t="e">
        <f t="shared" si="107"/>
        <v>#REF!</v>
      </c>
      <c r="W277" s="14" t="e">
        <f t="shared" si="108"/>
        <v>#REF!</v>
      </c>
      <c r="X277" s="14" t="e">
        <f t="shared" si="109"/>
        <v>#REF!</v>
      </c>
      <c r="Y277" s="6"/>
      <c r="Z277" s="6" t="e">
        <f t="shared" si="110"/>
        <v>#REF!</v>
      </c>
      <c r="AA277" s="6" t="e">
        <f t="shared" si="99"/>
        <v>#REF!</v>
      </c>
      <c r="AB277" s="6" t="e">
        <f t="shared" si="100"/>
        <v>#REF!</v>
      </c>
      <c r="AC277" s="6" t="e">
        <f t="shared" si="101"/>
        <v>#REF!</v>
      </c>
    </row>
    <row r="278" spans="1:29">
      <c r="A278" s="10" t="str">
        <f t="shared" si="102"/>
        <v/>
      </c>
      <c r="B278" s="10"/>
      <c r="C278" s="10" t="s">
        <v>394</v>
      </c>
      <c r="D278" s="10" t="s">
        <v>437</v>
      </c>
      <c r="E278" s="10" t="s">
        <v>17</v>
      </c>
      <c r="F278" s="26">
        <v>280300</v>
      </c>
      <c r="G278" s="27">
        <v>0.08</v>
      </c>
      <c r="H278" s="27">
        <v>0.08</v>
      </c>
      <c r="I278" s="27">
        <v>60.605131489999998</v>
      </c>
      <c r="J278" s="11" t="e">
        <f>SUMIF(#REF!,C:C,#REF!)</f>
        <v>#REF!</v>
      </c>
      <c r="K278" s="14" t="e">
        <f>SUMIF(#REF!,C:C,#REF!)</f>
        <v>#REF!</v>
      </c>
      <c r="L278" s="14" t="e">
        <f>SUMIF(#REF!,C:C,#REF!)</f>
        <v>#REF!</v>
      </c>
      <c r="M278" s="13" t="e">
        <f>SUMIF(#REF!,C:C,#REF!)</f>
        <v>#REF!</v>
      </c>
      <c r="N278" s="13"/>
      <c r="O278" s="13"/>
      <c r="P278" s="13"/>
      <c r="Q278" s="13"/>
      <c r="R278" s="10" t="str">
        <f t="shared" si="103"/>
        <v>JP3362700001</v>
      </c>
      <c r="S278" s="10" t="str">
        <f t="shared" si="104"/>
        <v>Mitsui OSK Lines Ltd</v>
      </c>
      <c r="T278" s="10" t="str">
        <f t="shared" si="105"/>
        <v>Japan</v>
      </c>
      <c r="U278" s="11" t="e">
        <f t="shared" si="106"/>
        <v>#REF!</v>
      </c>
      <c r="V278" s="14" t="e">
        <f t="shared" si="107"/>
        <v>#REF!</v>
      </c>
      <c r="W278" s="14" t="e">
        <f t="shared" si="108"/>
        <v>#REF!</v>
      </c>
      <c r="X278" s="14" t="e">
        <f t="shared" si="109"/>
        <v>#REF!</v>
      </c>
      <c r="Y278" s="6"/>
      <c r="Z278" s="6" t="e">
        <f t="shared" si="110"/>
        <v>#REF!</v>
      </c>
      <c r="AA278" s="6" t="e">
        <f t="shared" si="99"/>
        <v>#REF!</v>
      </c>
      <c r="AB278" s="6" t="e">
        <f t="shared" si="100"/>
        <v>#REF!</v>
      </c>
      <c r="AC278" s="6" t="e">
        <f t="shared" si="101"/>
        <v>#REF!</v>
      </c>
    </row>
    <row r="279" spans="1:29">
      <c r="A279" s="10" t="str">
        <f t="shared" si="102"/>
        <v/>
      </c>
      <c r="B279" s="10"/>
      <c r="C279" s="10" t="s">
        <v>301</v>
      </c>
      <c r="D279" s="10" t="s">
        <v>333</v>
      </c>
      <c r="E279" s="10" t="s">
        <v>17</v>
      </c>
      <c r="F279" s="26">
        <v>450700</v>
      </c>
      <c r="G279" s="27">
        <v>0.02</v>
      </c>
      <c r="H279" s="27">
        <v>0.02</v>
      </c>
      <c r="I279" s="27">
        <v>52.046447270000002</v>
      </c>
      <c r="J279" s="11" t="e">
        <f>SUMIF(#REF!,C:C,#REF!)</f>
        <v>#REF!</v>
      </c>
      <c r="K279" s="14" t="e">
        <f>SUMIF(#REF!,C:C,#REF!)</f>
        <v>#REF!</v>
      </c>
      <c r="L279" s="14" t="e">
        <f>SUMIF(#REF!,C:C,#REF!)</f>
        <v>#REF!</v>
      </c>
      <c r="M279" s="13" t="e">
        <f>SUMIF(#REF!,C:C,#REF!)</f>
        <v>#REF!</v>
      </c>
      <c r="N279" s="13"/>
      <c r="O279" s="13"/>
      <c r="P279" s="13"/>
      <c r="Q279" s="13"/>
      <c r="R279" s="10" t="str">
        <f t="shared" si="103"/>
        <v>JP3885780001</v>
      </c>
      <c r="S279" s="10" t="str">
        <f t="shared" si="104"/>
        <v>Mizuho Financial Group Inc</v>
      </c>
      <c r="T279" s="10" t="str">
        <f t="shared" si="105"/>
        <v>Japan</v>
      </c>
      <c r="U279" s="11" t="e">
        <f t="shared" si="106"/>
        <v>#REF!</v>
      </c>
      <c r="V279" s="14" t="e">
        <f t="shared" si="107"/>
        <v>#REF!</v>
      </c>
      <c r="W279" s="14" t="e">
        <f t="shared" si="108"/>
        <v>#REF!</v>
      </c>
      <c r="X279" s="14" t="e">
        <f t="shared" si="109"/>
        <v>#REF!</v>
      </c>
      <c r="Y279" s="6"/>
      <c r="Z279" s="6" t="e">
        <f t="shared" si="110"/>
        <v>#REF!</v>
      </c>
      <c r="AA279" s="6" t="e">
        <f t="shared" si="99"/>
        <v>#REF!</v>
      </c>
      <c r="AB279" s="6" t="e">
        <f t="shared" si="100"/>
        <v>#REF!</v>
      </c>
      <c r="AC279" s="6" t="e">
        <f t="shared" si="101"/>
        <v>#REF!</v>
      </c>
    </row>
    <row r="280" spans="1:29">
      <c r="A280" s="10" t="str">
        <f t="shared" si="102"/>
        <v/>
      </c>
      <c r="B280" s="10"/>
      <c r="C280" s="10" t="s">
        <v>253</v>
      </c>
      <c r="D280" s="10" t="s">
        <v>54</v>
      </c>
      <c r="E280" s="10" t="s">
        <v>5</v>
      </c>
      <c r="F280" s="26">
        <v>161743</v>
      </c>
      <c r="G280" s="27">
        <v>0.01</v>
      </c>
      <c r="H280" s="27">
        <v>0.01</v>
      </c>
      <c r="I280" s="27">
        <v>79.057074940000007</v>
      </c>
      <c r="J280" s="11" t="e">
        <f>SUMIF(#REF!,C:C,#REF!)</f>
        <v>#REF!</v>
      </c>
      <c r="K280" s="14" t="e">
        <f>SUMIF(#REF!,C:C,#REF!)</f>
        <v>#REF!</v>
      </c>
      <c r="L280" s="14" t="e">
        <f>SUMIF(#REF!,C:C,#REF!)</f>
        <v>#REF!</v>
      </c>
      <c r="M280" s="13" t="e">
        <f>SUMIF(#REF!,C:C,#REF!)</f>
        <v>#REF!</v>
      </c>
      <c r="N280" s="13"/>
      <c r="O280" s="13"/>
      <c r="P280" s="13"/>
      <c r="Q280" s="13"/>
      <c r="R280" s="10" t="str">
        <f t="shared" si="103"/>
        <v>US6092071058</v>
      </c>
      <c r="S280" s="10" t="str">
        <f t="shared" si="104"/>
        <v>Mondelez International Inc</v>
      </c>
      <c r="T280" s="10" t="str">
        <f t="shared" si="105"/>
        <v>USA</v>
      </c>
      <c r="U280" s="11" t="e">
        <f t="shared" si="106"/>
        <v>#REF!</v>
      </c>
      <c r="V280" s="14" t="e">
        <f t="shared" si="107"/>
        <v>#REF!</v>
      </c>
      <c r="W280" s="14" t="e">
        <f t="shared" si="108"/>
        <v>#REF!</v>
      </c>
      <c r="X280" s="14" t="e">
        <f t="shared" si="109"/>
        <v>#REF!</v>
      </c>
      <c r="Y280" s="6"/>
      <c r="Z280" s="6" t="e">
        <f t="shared" si="110"/>
        <v>#REF!</v>
      </c>
      <c r="AA280" s="6" t="e">
        <f t="shared" si="99"/>
        <v>#REF!</v>
      </c>
      <c r="AB280" s="6" t="e">
        <f t="shared" si="100"/>
        <v>#REF!</v>
      </c>
      <c r="AC280" s="6" t="e">
        <f t="shared" si="101"/>
        <v>#REF!</v>
      </c>
    </row>
    <row r="281" spans="1:29">
      <c r="A281" s="10" t="str">
        <f t="shared" si="102"/>
        <v/>
      </c>
      <c r="B281" s="10"/>
      <c r="C281" s="10" t="s">
        <v>254</v>
      </c>
      <c r="D281" s="10" t="s">
        <v>55</v>
      </c>
      <c r="E281" s="10" t="s">
        <v>17</v>
      </c>
      <c r="F281" s="26">
        <v>210200</v>
      </c>
      <c r="G281" s="27">
        <v>0.04</v>
      </c>
      <c r="H281" s="27">
        <v>0.04</v>
      </c>
      <c r="I281" s="27">
        <v>55.801874300000001</v>
      </c>
      <c r="J281" s="11" t="e">
        <f>SUMIF(#REF!,C:C,#REF!)</f>
        <v>#REF!</v>
      </c>
      <c r="K281" s="14" t="e">
        <f>SUMIF(#REF!,C:C,#REF!)</f>
        <v>#REF!</v>
      </c>
      <c r="L281" s="14" t="e">
        <f>SUMIF(#REF!,C:C,#REF!)</f>
        <v>#REF!</v>
      </c>
      <c r="M281" s="13" t="e">
        <f>SUMIF(#REF!,C:C,#REF!)</f>
        <v>#REF!</v>
      </c>
      <c r="N281" s="13"/>
      <c r="O281" s="13"/>
      <c r="P281" s="13"/>
      <c r="Q281" s="13"/>
      <c r="R281" s="10" t="str">
        <f t="shared" si="103"/>
        <v>JP3890310000</v>
      </c>
      <c r="S281" s="10" t="str">
        <f t="shared" si="104"/>
        <v>MS&amp;AD Insurance Group Holdings Inc</v>
      </c>
      <c r="T281" s="10" t="str">
        <f t="shared" si="105"/>
        <v>Japan</v>
      </c>
      <c r="U281" s="11" t="e">
        <f t="shared" si="106"/>
        <v>#REF!</v>
      </c>
      <c r="V281" s="14" t="e">
        <f t="shared" si="107"/>
        <v>#REF!</v>
      </c>
      <c r="W281" s="14" t="e">
        <f t="shared" si="108"/>
        <v>#REF!</v>
      </c>
      <c r="X281" s="14" t="e">
        <f t="shared" si="109"/>
        <v>#REF!</v>
      </c>
      <c r="Y281" s="6"/>
      <c r="Z281" s="6" t="e">
        <f t="shared" si="110"/>
        <v>#REF!</v>
      </c>
      <c r="AA281" s="6" t="e">
        <f t="shared" si="99"/>
        <v>#REF!</v>
      </c>
      <c r="AB281" s="6" t="e">
        <f t="shared" si="100"/>
        <v>#REF!</v>
      </c>
      <c r="AC281" s="6" t="e">
        <f t="shared" si="101"/>
        <v>#REF!</v>
      </c>
    </row>
    <row r="282" spans="1:29">
      <c r="A282" s="10" t="str">
        <f t="shared" si="102"/>
        <v/>
      </c>
      <c r="B282" s="10"/>
      <c r="C282" s="10" t="s">
        <v>350</v>
      </c>
      <c r="D282" s="10" t="s">
        <v>361</v>
      </c>
      <c r="E282" s="10" t="s">
        <v>5</v>
      </c>
      <c r="F282" s="26">
        <v>114358</v>
      </c>
      <c r="G282" s="27">
        <v>0.2</v>
      </c>
      <c r="H282" s="27">
        <v>0.2</v>
      </c>
      <c r="I282" s="27">
        <v>78.145007430000007</v>
      </c>
      <c r="J282" s="11" t="e">
        <f>SUMIF(#REF!,C:C,#REF!)</f>
        <v>#REF!</v>
      </c>
      <c r="K282" s="14" t="e">
        <f>SUMIF(#REF!,C:C,#REF!)</f>
        <v>#REF!</v>
      </c>
      <c r="L282" s="14" t="e">
        <f>SUMIF(#REF!,C:C,#REF!)</f>
        <v>#REF!</v>
      </c>
      <c r="M282" s="13" t="e">
        <f>SUMIF(#REF!,C:C,#REF!)</f>
        <v>#REF!</v>
      </c>
      <c r="N282" s="13"/>
      <c r="O282" s="13"/>
      <c r="P282" s="13"/>
      <c r="Q282" s="13"/>
      <c r="R282" s="10" t="str">
        <f t="shared" si="103"/>
        <v>US5535301064</v>
      </c>
      <c r="S282" s="10" t="str">
        <f t="shared" si="104"/>
        <v>MSC Industrial Direct Co Inc</v>
      </c>
      <c r="T282" s="10" t="str">
        <f t="shared" si="105"/>
        <v>USA</v>
      </c>
      <c r="U282" s="11" t="e">
        <f t="shared" si="106"/>
        <v>#REF!</v>
      </c>
      <c r="V282" s="14" t="e">
        <f t="shared" si="107"/>
        <v>#REF!</v>
      </c>
      <c r="W282" s="14" t="e">
        <f t="shared" si="108"/>
        <v>#REF!</v>
      </c>
      <c r="X282" s="14" t="e">
        <f t="shared" si="109"/>
        <v>#REF!</v>
      </c>
      <c r="Y282" s="6"/>
      <c r="Z282" s="6" t="e">
        <f t="shared" si="110"/>
        <v>#REF!</v>
      </c>
      <c r="AA282" s="6" t="e">
        <f t="shared" si="99"/>
        <v>#REF!</v>
      </c>
      <c r="AB282" s="6" t="e">
        <f t="shared" si="100"/>
        <v>#REF!</v>
      </c>
      <c r="AC282" s="6" t="e">
        <f t="shared" si="101"/>
        <v>#REF!</v>
      </c>
    </row>
    <row r="283" spans="1:29">
      <c r="A283" s="10" t="str">
        <f t="shared" si="102"/>
        <v/>
      </c>
      <c r="B283" s="10"/>
      <c r="C283" s="9" t="s">
        <v>477</v>
      </c>
      <c r="D283" s="10" t="s">
        <v>479</v>
      </c>
      <c r="E283" s="10" t="s">
        <v>10</v>
      </c>
      <c r="F283" s="26">
        <v>25554</v>
      </c>
      <c r="G283" s="27">
        <v>0.02</v>
      </c>
      <c r="H283" s="27">
        <v>0.02</v>
      </c>
      <c r="I283" s="27">
        <v>71.454138369999995</v>
      </c>
      <c r="J283" s="11" t="e">
        <f>SUMIF(#REF!,C:C,#REF!)</f>
        <v>#REF!</v>
      </c>
      <c r="K283" s="14" t="e">
        <f>SUMIF(#REF!,C:C,#REF!)</f>
        <v>#REF!</v>
      </c>
      <c r="L283" s="14" t="e">
        <f>SUMIF(#REF!,C:C,#REF!)</f>
        <v>#REF!</v>
      </c>
      <c r="M283" s="13" t="e">
        <f>SUMIF(#REF!,C:C,#REF!)</f>
        <v>#REF!</v>
      </c>
      <c r="N283" s="13"/>
      <c r="O283" s="13"/>
      <c r="P283" s="13"/>
      <c r="Q283" s="13"/>
      <c r="R283" s="10" t="str">
        <f t="shared" si="103"/>
        <v>DE0008430026</v>
      </c>
      <c r="S283" s="10" t="str">
        <f t="shared" si="104"/>
        <v>Muenchener Rueckversicherungs-Gesellschaft AG in M</v>
      </c>
      <c r="T283" s="10" t="str">
        <f t="shared" si="105"/>
        <v>Tyskland</v>
      </c>
      <c r="U283" s="11" t="e">
        <f t="shared" si="106"/>
        <v>#REF!</v>
      </c>
      <c r="V283" s="14" t="e">
        <f t="shared" si="107"/>
        <v>#REF!</v>
      </c>
      <c r="W283" s="14" t="e">
        <f t="shared" si="108"/>
        <v>#REF!</v>
      </c>
      <c r="X283" s="14" t="e">
        <f t="shared" si="109"/>
        <v>#REF!</v>
      </c>
      <c r="Y283" s="6"/>
      <c r="Z283" s="6" t="e">
        <f t="shared" si="110"/>
        <v>#REF!</v>
      </c>
      <c r="AA283" s="6" t="e">
        <f t="shared" si="99"/>
        <v>#REF!</v>
      </c>
      <c r="AB283" s="6" t="e">
        <f t="shared" si="100"/>
        <v>#REF!</v>
      </c>
      <c r="AC283" s="6" t="e">
        <f t="shared" si="101"/>
        <v>#REF!</v>
      </c>
    </row>
    <row r="284" spans="1:29">
      <c r="A284" s="10" t="str">
        <f t="shared" si="102"/>
        <v/>
      </c>
      <c r="B284" s="10"/>
      <c r="C284" s="10" t="s">
        <v>534</v>
      </c>
      <c r="D284" s="10" t="s">
        <v>591</v>
      </c>
      <c r="E284" s="10" t="s">
        <v>5</v>
      </c>
      <c r="F284" s="26">
        <v>32836</v>
      </c>
      <c r="G284" s="27">
        <v>0.15</v>
      </c>
      <c r="H284" s="27">
        <v>0.15</v>
      </c>
      <c r="I284" s="27">
        <v>79.009557670000007</v>
      </c>
      <c r="J284" s="11" t="e">
        <f>SUMIF(#REF!,C:C,#REF!)</f>
        <v>#REF!</v>
      </c>
      <c r="K284" s="14" t="e">
        <f>SUMIF(#REF!,C:C,#REF!)</f>
        <v>#REF!</v>
      </c>
      <c r="L284" s="14" t="e">
        <f>SUMIF(#REF!,C:C,#REF!)</f>
        <v>#REF!</v>
      </c>
      <c r="M284" s="13" t="e">
        <f>SUMIF(#REF!,C:C,#REF!)</f>
        <v>#REF!</v>
      </c>
      <c r="N284" s="13"/>
      <c r="O284" s="13"/>
      <c r="P284" s="13"/>
      <c r="Q284" s="13"/>
      <c r="R284" s="10" t="str">
        <f t="shared" si="103"/>
        <v>US6267551025</v>
      </c>
      <c r="S284" s="10" t="str">
        <f t="shared" si="104"/>
        <v>Murphy USA Inc</v>
      </c>
      <c r="T284" s="10" t="str">
        <f t="shared" si="105"/>
        <v>USA</v>
      </c>
      <c r="U284" s="11" t="e">
        <f t="shared" si="106"/>
        <v>#REF!</v>
      </c>
      <c r="V284" s="14" t="e">
        <f t="shared" si="107"/>
        <v>#REF!</v>
      </c>
      <c r="W284" s="14" t="e">
        <f t="shared" si="108"/>
        <v>#REF!</v>
      </c>
      <c r="X284" s="14" t="e">
        <f t="shared" si="109"/>
        <v>#REF!</v>
      </c>
      <c r="Y284" s="6"/>
      <c r="Z284" s="6" t="e">
        <f t="shared" si="110"/>
        <v>#REF!</v>
      </c>
      <c r="AA284" s="6" t="e">
        <f t="shared" si="99"/>
        <v>#REF!</v>
      </c>
      <c r="AB284" s="6" t="e">
        <f t="shared" si="100"/>
        <v>#REF!</v>
      </c>
      <c r="AC284" s="6" t="e">
        <f t="shared" si="101"/>
        <v>#REF!</v>
      </c>
    </row>
    <row r="285" spans="1:29">
      <c r="A285" s="10" t="str">
        <f t="shared" si="102"/>
        <v/>
      </c>
      <c r="B285" s="10"/>
      <c r="C285" s="10" t="s">
        <v>302</v>
      </c>
      <c r="D285" s="10" t="s">
        <v>592</v>
      </c>
      <c r="E285" s="10" t="s">
        <v>341</v>
      </c>
      <c r="F285" s="26">
        <v>3733300</v>
      </c>
      <c r="G285" s="27">
        <v>0.06</v>
      </c>
      <c r="H285" s="27">
        <v>0.06</v>
      </c>
      <c r="I285" s="27">
        <v>13.143476509999999</v>
      </c>
      <c r="J285" s="11" t="e">
        <f>SUMIF(#REF!,C:C,#REF!)</f>
        <v>#REF!</v>
      </c>
      <c r="K285" s="14" t="e">
        <f>SUMIF(#REF!,C:C,#REF!)</f>
        <v>#REF!</v>
      </c>
      <c r="L285" s="14" t="e">
        <f>SUMIF(#REF!,C:C,#REF!)</f>
        <v>#REF!</v>
      </c>
      <c r="M285" s="13" t="e">
        <f>SUMIF(#REF!,C:C,#REF!)</f>
        <v>#REF!</v>
      </c>
      <c r="N285" s="13"/>
      <c r="O285" s="13"/>
      <c r="P285" s="13"/>
      <c r="Q285" s="13"/>
      <c r="R285" s="10" t="str">
        <f t="shared" si="103"/>
        <v>CNE0000014Q9</v>
      </c>
      <c r="S285" s="10" t="str">
        <f t="shared" si="104"/>
        <v>Nanjing Iron &amp; Steel Co Ltd</v>
      </c>
      <c r="T285" s="10" t="str">
        <f t="shared" si="105"/>
        <v>Kina</v>
      </c>
      <c r="U285" s="11" t="e">
        <f t="shared" si="106"/>
        <v>#REF!</v>
      </c>
      <c r="V285" s="14" t="e">
        <f t="shared" si="107"/>
        <v>#REF!</v>
      </c>
      <c r="W285" s="14" t="e">
        <f t="shared" si="108"/>
        <v>#REF!</v>
      </c>
      <c r="X285" s="14" t="e">
        <f t="shared" si="109"/>
        <v>#REF!</v>
      </c>
      <c r="Y285" s="6"/>
      <c r="Z285" s="6" t="e">
        <f t="shared" si="110"/>
        <v>#REF!</v>
      </c>
      <c r="AA285" s="6" t="e">
        <f t="shared" si="99"/>
        <v>#REF!</v>
      </c>
      <c r="AB285" s="6" t="e">
        <f t="shared" si="100"/>
        <v>#REF!</v>
      </c>
      <c r="AC285" s="6" t="e">
        <f t="shared" si="101"/>
        <v>#REF!</v>
      </c>
    </row>
    <row r="286" spans="1:29">
      <c r="A286" s="10" t="str">
        <f t="shared" si="102"/>
        <v/>
      </c>
      <c r="B286" s="10"/>
      <c r="C286" s="10" t="s">
        <v>395</v>
      </c>
      <c r="D286" s="10" t="s">
        <v>593</v>
      </c>
      <c r="E286" s="10" t="s">
        <v>4</v>
      </c>
      <c r="F286" s="26">
        <v>2700708</v>
      </c>
      <c r="G286" s="27">
        <v>3.44</v>
      </c>
      <c r="H286" s="27">
        <v>3.44</v>
      </c>
      <c r="I286" s="27">
        <v>31.91011207</v>
      </c>
      <c r="J286" s="11" t="e">
        <f>SUMIF(#REF!,C:C,#REF!)</f>
        <v>#REF!</v>
      </c>
      <c r="K286" s="14" t="e">
        <f>SUMIF(#REF!,C:C,#REF!)</f>
        <v>#REF!</v>
      </c>
      <c r="L286" s="14" t="e">
        <f>SUMIF(#REF!,C:C,#REF!)</f>
        <v>#REF!</v>
      </c>
      <c r="M286" s="13" t="e">
        <f>SUMIF(#REF!,C:C,#REF!)</f>
        <v>#REF!</v>
      </c>
      <c r="N286" s="13"/>
      <c r="O286" s="13"/>
      <c r="P286" s="13"/>
      <c r="Q286" s="13"/>
      <c r="R286" s="10" t="str">
        <f t="shared" si="103"/>
        <v>FI4000330972</v>
      </c>
      <c r="S286" s="10" t="str">
        <f t="shared" si="104"/>
        <v>Nanoform Finland Plc</v>
      </c>
      <c r="T286" s="10" t="str">
        <f t="shared" si="105"/>
        <v>Finland</v>
      </c>
      <c r="U286" s="11" t="e">
        <f t="shared" si="106"/>
        <v>#REF!</v>
      </c>
      <c r="V286" s="14" t="e">
        <f t="shared" si="107"/>
        <v>#REF!</v>
      </c>
      <c r="W286" s="14" t="e">
        <f t="shared" si="108"/>
        <v>#REF!</v>
      </c>
      <c r="X286" s="14" t="e">
        <f t="shared" si="109"/>
        <v>#REF!</v>
      </c>
      <c r="Y286" s="6"/>
      <c r="Z286" s="6" t="e">
        <f t="shared" si="110"/>
        <v>#REF!</v>
      </c>
      <c r="AA286" s="6" t="e">
        <f t="shared" si="99"/>
        <v>#REF!</v>
      </c>
      <c r="AB286" s="6" t="e">
        <f t="shared" si="100"/>
        <v>#REF!</v>
      </c>
      <c r="AC286" s="6" t="e">
        <f t="shared" si="101"/>
        <v>#REF!</v>
      </c>
    </row>
    <row r="287" spans="1:29">
      <c r="A287" s="10"/>
      <c r="B287" s="10"/>
      <c r="C287" s="10" t="s">
        <v>462</v>
      </c>
      <c r="D287" s="10" t="s">
        <v>463</v>
      </c>
      <c r="E287" s="10" t="s">
        <v>21</v>
      </c>
      <c r="F287" s="26">
        <v>792017</v>
      </c>
      <c r="G287" s="27">
        <v>0.02</v>
      </c>
      <c r="H287" s="27">
        <v>0.02</v>
      </c>
      <c r="I287" s="27">
        <v>72.085511179999997</v>
      </c>
      <c r="J287" s="11" t="e">
        <f>SUMIF(#REF!,C:C,#REF!)</f>
        <v>#REF!</v>
      </c>
      <c r="K287" s="14" t="e">
        <f>SUMIF(#REF!,C:C,#REF!)</f>
        <v>#REF!</v>
      </c>
      <c r="L287" s="14" t="e">
        <f>SUMIF(#REF!,C:C,#REF!)</f>
        <v>#REF!</v>
      </c>
      <c r="M287" s="13" t="e">
        <f>SUMIF(#REF!,C:C,#REF!)</f>
        <v>#REF!</v>
      </c>
      <c r="N287" s="13"/>
      <c r="O287" s="13"/>
      <c r="P287" s="13"/>
      <c r="Q287" s="13"/>
      <c r="R287" s="10" t="str">
        <f t="shared" si="103"/>
        <v>GB00BDR05C01</v>
      </c>
      <c r="S287" s="10" t="str">
        <f t="shared" si="104"/>
        <v>National Grid PLC</v>
      </c>
      <c r="T287" s="10" t="str">
        <f t="shared" si="105"/>
        <v>Storbritannien</v>
      </c>
      <c r="U287" s="11" t="e">
        <f t="shared" si="106"/>
        <v>#REF!</v>
      </c>
      <c r="V287" s="14" t="e">
        <f t="shared" si="107"/>
        <v>#REF!</v>
      </c>
      <c r="W287" s="14" t="e">
        <f t="shared" si="108"/>
        <v>#REF!</v>
      </c>
      <c r="X287" s="14" t="e">
        <f t="shared" si="109"/>
        <v>#REF!</v>
      </c>
      <c r="Y287" s="6"/>
      <c r="Z287" s="6" t="e">
        <f t="shared" si="110"/>
        <v>#REF!</v>
      </c>
      <c r="AA287" s="6" t="e">
        <f t="shared" si="99"/>
        <v>#REF!</v>
      </c>
      <c r="AB287" s="6" t="e">
        <f t="shared" si="100"/>
        <v>#REF!</v>
      </c>
      <c r="AC287" s="6" t="e">
        <f t="shared" si="101"/>
        <v>#REF!</v>
      </c>
    </row>
    <row r="288" spans="1:29">
      <c r="A288" s="10" t="str">
        <f t="shared" si="102"/>
        <v/>
      </c>
      <c r="B288" s="10"/>
      <c r="C288" s="10" t="s">
        <v>1084</v>
      </c>
      <c r="D288" s="10" t="s">
        <v>881</v>
      </c>
      <c r="E288" s="10" t="s">
        <v>5</v>
      </c>
      <c r="F288" s="26">
        <v>131822</v>
      </c>
      <c r="G288" s="27">
        <v>0.06</v>
      </c>
      <c r="H288" s="27">
        <v>0.06</v>
      </c>
      <c r="I288" s="27">
        <v>78.425309330000005</v>
      </c>
      <c r="J288" s="11" t="e">
        <f>SUMIF(#REF!,C:C,#REF!)</f>
        <v>#REF!</v>
      </c>
      <c r="K288" s="14" t="e">
        <f>SUMIF(#REF!,C:C,#REF!)</f>
        <v>#REF!</v>
      </c>
      <c r="L288" s="14" t="e">
        <f>SUMIF(#REF!,C:C,#REF!)</f>
        <v>#REF!</v>
      </c>
      <c r="M288" s="13" t="e">
        <f>SUMIF(#REF!,C:C,#REF!)</f>
        <v>#REF!</v>
      </c>
      <c r="N288" s="13"/>
      <c r="O288" s="13"/>
      <c r="P288" s="13"/>
      <c r="Q288" s="13"/>
      <c r="R288" s="10" t="str">
        <f t="shared" si="103"/>
        <v>US64110D1046</v>
      </c>
      <c r="S288" s="10" t="str">
        <f t="shared" si="104"/>
        <v>NetApp Inc</v>
      </c>
      <c r="T288" s="10" t="str">
        <f t="shared" si="105"/>
        <v>USA</v>
      </c>
      <c r="U288" s="11" t="e">
        <f t="shared" si="106"/>
        <v>#REF!</v>
      </c>
      <c r="V288" s="14" t="e">
        <f t="shared" si="107"/>
        <v>#REF!</v>
      </c>
      <c r="W288" s="14" t="e">
        <f t="shared" si="108"/>
        <v>#REF!</v>
      </c>
      <c r="X288" s="14" t="e">
        <f t="shared" si="109"/>
        <v>#REF!</v>
      </c>
      <c r="Y288" s="6"/>
      <c r="Z288" s="6" t="e">
        <f t="shared" si="110"/>
        <v>#REF!</v>
      </c>
      <c r="AA288" s="6" t="e">
        <f t="shared" si="99"/>
        <v>#REF!</v>
      </c>
      <c r="AB288" s="6" t="e">
        <f t="shared" si="100"/>
        <v>#REF!</v>
      </c>
      <c r="AC288" s="6" t="e">
        <f t="shared" si="101"/>
        <v>#REF!</v>
      </c>
    </row>
    <row r="289" spans="1:29">
      <c r="A289" s="10" t="str">
        <f t="shared" si="102"/>
        <v/>
      </c>
      <c r="B289" s="10"/>
      <c r="C289" s="10" t="s">
        <v>647</v>
      </c>
      <c r="D289" s="10" t="s">
        <v>700</v>
      </c>
      <c r="E289" s="10" t="s">
        <v>5</v>
      </c>
      <c r="F289" s="26">
        <v>261402</v>
      </c>
      <c r="G289" s="27">
        <v>0.27</v>
      </c>
      <c r="H289" s="27">
        <v>0.27</v>
      </c>
      <c r="I289" s="27">
        <v>78.640403390000003</v>
      </c>
      <c r="J289" s="11" t="e">
        <f>SUMIF(#REF!,C:C,#REF!)</f>
        <v>#REF!</v>
      </c>
      <c r="K289" s="14" t="e">
        <f>SUMIF(#REF!,C:C,#REF!)</f>
        <v>#REF!</v>
      </c>
      <c r="L289" s="14" t="e">
        <f>SUMIF(#REF!,C:C,#REF!)</f>
        <v>#REF!</v>
      </c>
      <c r="M289" s="13" t="e">
        <f>SUMIF(#REF!,C:C,#REF!)</f>
        <v>#REF!</v>
      </c>
      <c r="N289" s="13"/>
      <c r="O289" s="13"/>
      <c r="P289" s="13"/>
      <c r="Q289" s="13"/>
      <c r="R289" s="10" t="str">
        <f t="shared" si="103"/>
        <v>US6460251068</v>
      </c>
      <c r="S289" s="10" t="str">
        <f t="shared" si="104"/>
        <v>New Jersey Resources Corp</v>
      </c>
      <c r="T289" s="10" t="str">
        <f t="shared" si="105"/>
        <v>USA</v>
      </c>
      <c r="U289" s="11" t="e">
        <f t="shared" si="106"/>
        <v>#REF!</v>
      </c>
      <c r="V289" s="14" t="e">
        <f t="shared" si="107"/>
        <v>#REF!</v>
      </c>
      <c r="W289" s="14" t="e">
        <f t="shared" si="108"/>
        <v>#REF!</v>
      </c>
      <c r="X289" s="14" t="e">
        <f t="shared" si="109"/>
        <v>#REF!</v>
      </c>
      <c r="Y289" s="6"/>
      <c r="Z289" s="6" t="e">
        <f t="shared" si="110"/>
        <v>#REF!</v>
      </c>
      <c r="AA289" s="6" t="e">
        <f t="shared" si="99"/>
        <v>#REF!</v>
      </c>
      <c r="AB289" s="6" t="e">
        <f t="shared" si="100"/>
        <v>#REF!</v>
      </c>
      <c r="AC289" s="6" t="e">
        <f t="shared" si="101"/>
        <v>#REF!</v>
      </c>
    </row>
    <row r="290" spans="1:29">
      <c r="A290" s="10" t="str">
        <f t="shared" si="102"/>
        <v>New York Community Bancorp Inc</v>
      </c>
      <c r="B290" s="10" t="str">
        <f>LOWER(D290)</f>
        <v>new york community bancorp inc</v>
      </c>
      <c r="C290" s="10" t="s">
        <v>1085</v>
      </c>
      <c r="D290" s="10" t="s">
        <v>882</v>
      </c>
      <c r="E290" s="10" t="s">
        <v>5</v>
      </c>
      <c r="F290" s="26">
        <v>1142801</v>
      </c>
      <c r="G290" s="27">
        <v>0.16</v>
      </c>
      <c r="H290" s="27">
        <v>0.16</v>
      </c>
      <c r="I290" s="27">
        <v>78.893824159999994</v>
      </c>
      <c r="J290" s="11" t="e">
        <f>SUMIF(#REF!,C:C,#REF!)</f>
        <v>#REF!</v>
      </c>
      <c r="K290" s="14" t="e">
        <f>SUMIF(#REF!,C:C,#REF!)</f>
        <v>#REF!</v>
      </c>
      <c r="L290" s="14" t="e">
        <f>SUMIF(#REF!,C:C,#REF!)</f>
        <v>#REF!</v>
      </c>
      <c r="M290" s="13" t="e">
        <f>SUMIF(#REF!,C:C,#REF!)</f>
        <v>#REF!</v>
      </c>
      <c r="N290" s="13"/>
      <c r="O290" s="13"/>
      <c r="P290" s="13"/>
      <c r="Q290" s="13"/>
      <c r="R290" s="10" t="str">
        <f t="shared" si="103"/>
        <v>US6494451031</v>
      </c>
      <c r="S290" s="10" t="str">
        <f t="shared" si="104"/>
        <v>New York Community Bancorp Inc</v>
      </c>
      <c r="T290" s="10" t="str">
        <f t="shared" si="105"/>
        <v>USA</v>
      </c>
      <c r="U290" s="11" t="e">
        <f t="shared" si="106"/>
        <v>#REF!</v>
      </c>
      <c r="V290" s="14" t="e">
        <f t="shared" si="107"/>
        <v>#REF!</v>
      </c>
      <c r="W290" s="14" t="e">
        <f t="shared" si="108"/>
        <v>#REF!</v>
      </c>
      <c r="X290" s="14" t="e">
        <f t="shared" si="109"/>
        <v>#REF!</v>
      </c>
      <c r="Y290" s="6"/>
      <c r="Z290" s="6" t="e">
        <f t="shared" si="110"/>
        <v>#REF!</v>
      </c>
      <c r="AA290" s="6" t="e">
        <f t="shared" si="99"/>
        <v>#REF!</v>
      </c>
      <c r="AB290" s="6" t="e">
        <f t="shared" si="100"/>
        <v>#REF!</v>
      </c>
      <c r="AC290" s="6" t="e">
        <f t="shared" si="101"/>
        <v>#REF!</v>
      </c>
    </row>
    <row r="291" spans="1:29">
      <c r="A291" s="10" t="str">
        <f t="shared" si="102"/>
        <v/>
      </c>
      <c r="B291" s="10"/>
      <c r="C291" s="10" t="s">
        <v>396</v>
      </c>
      <c r="D291" s="10" t="s">
        <v>438</v>
      </c>
      <c r="E291" s="10" t="s">
        <v>341</v>
      </c>
      <c r="F291" s="26">
        <v>777837</v>
      </c>
      <c r="G291" s="27">
        <v>0.08</v>
      </c>
      <c r="H291" s="27">
        <v>0.08</v>
      </c>
      <c r="I291" s="27">
        <v>14.51382327</v>
      </c>
      <c r="J291" s="11" t="e">
        <f>SUMIF(#REF!,C:C,#REF!)</f>
        <v>#REF!</v>
      </c>
      <c r="K291" s="14" t="e">
        <f>SUMIF(#REF!,C:C,#REF!)</f>
        <v>#REF!</v>
      </c>
      <c r="L291" s="14" t="e">
        <f>SUMIF(#REF!,C:C,#REF!)</f>
        <v>#REF!</v>
      </c>
      <c r="M291" s="13" t="e">
        <f>SUMIF(#REF!,C:C,#REF!)</f>
        <v>#REF!</v>
      </c>
      <c r="N291" s="13"/>
      <c r="O291" s="13"/>
      <c r="P291" s="13"/>
      <c r="Q291" s="13"/>
      <c r="R291" s="10" t="str">
        <f t="shared" si="103"/>
        <v>CNE0000014B1</v>
      </c>
      <c r="S291" s="10" t="str">
        <f t="shared" si="104"/>
        <v>Newland Digital Technology Co Ltd</v>
      </c>
      <c r="T291" s="10" t="str">
        <f t="shared" si="105"/>
        <v>Kina</v>
      </c>
      <c r="U291" s="11" t="e">
        <f t="shared" si="106"/>
        <v>#REF!</v>
      </c>
      <c r="V291" s="14" t="e">
        <f t="shared" si="107"/>
        <v>#REF!</v>
      </c>
      <c r="W291" s="14" t="e">
        <f t="shared" si="108"/>
        <v>#REF!</v>
      </c>
      <c r="X291" s="14" t="e">
        <f t="shared" si="109"/>
        <v>#REF!</v>
      </c>
      <c r="Y291" s="6"/>
      <c r="Z291" s="6" t="e">
        <f t="shared" si="110"/>
        <v>#REF!</v>
      </c>
      <c r="AA291" s="6" t="e">
        <f t="shared" si="99"/>
        <v>#REF!</v>
      </c>
      <c r="AB291" s="6" t="e">
        <f t="shared" si="100"/>
        <v>#REF!</v>
      </c>
      <c r="AC291" s="6" t="e">
        <f t="shared" si="101"/>
        <v>#REF!</v>
      </c>
    </row>
    <row r="292" spans="1:29">
      <c r="A292" s="10"/>
      <c r="B292" s="10"/>
      <c r="C292" s="10" t="s">
        <v>1086</v>
      </c>
      <c r="D292" s="10" t="s">
        <v>883</v>
      </c>
      <c r="E292" s="10" t="s">
        <v>21</v>
      </c>
      <c r="F292" s="26">
        <v>102553</v>
      </c>
      <c r="G292" s="27">
        <v>0.08</v>
      </c>
      <c r="H292" s="27">
        <v>0.08</v>
      </c>
      <c r="I292" s="27">
        <v>71.618501140000006</v>
      </c>
      <c r="J292" s="11" t="e">
        <f>SUMIF(#REF!,C:C,#REF!)</f>
        <v>#REF!</v>
      </c>
      <c r="K292" s="14" t="e">
        <f>SUMIF(#REF!,C:C,#REF!)</f>
        <v>#REF!</v>
      </c>
      <c r="L292" s="14" t="e">
        <f>SUMIF(#REF!,C:C,#REF!)</f>
        <v>#REF!</v>
      </c>
      <c r="M292" s="13" t="e">
        <f>SUMIF(#REF!,C:C,#REF!)</f>
        <v>#REF!</v>
      </c>
      <c r="N292" s="13"/>
      <c r="O292" s="13"/>
      <c r="P292" s="13"/>
      <c r="Q292" s="13"/>
      <c r="R292" s="10" t="str">
        <f t="shared" si="103"/>
        <v>GB0032089863</v>
      </c>
      <c r="S292" s="10" t="str">
        <f t="shared" si="104"/>
        <v>Next PLC</v>
      </c>
      <c r="T292" s="10" t="str">
        <f t="shared" si="105"/>
        <v>Storbritannien</v>
      </c>
      <c r="U292" s="11" t="e">
        <f t="shared" si="106"/>
        <v>#REF!</v>
      </c>
      <c r="V292" s="14" t="e">
        <f t="shared" si="107"/>
        <v>#REF!</v>
      </c>
      <c r="W292" s="14" t="e">
        <f t="shared" si="108"/>
        <v>#REF!</v>
      </c>
      <c r="X292" s="14" t="e">
        <f t="shared" si="109"/>
        <v>#REF!</v>
      </c>
      <c r="Y292" s="6"/>
      <c r="Z292" s="6" t="e">
        <f t="shared" si="110"/>
        <v>#REF!</v>
      </c>
      <c r="AA292" s="6" t="e">
        <f t="shared" si="99"/>
        <v>#REF!</v>
      </c>
      <c r="AB292" s="6" t="e">
        <f t="shared" si="100"/>
        <v>#REF!</v>
      </c>
      <c r="AC292" s="6" t="e">
        <f t="shared" si="101"/>
        <v>#REF!</v>
      </c>
    </row>
    <row r="293" spans="1:29">
      <c r="A293" s="10" t="str">
        <f t="shared" si="102"/>
        <v/>
      </c>
      <c r="B293" s="10"/>
      <c r="C293" s="10" t="s">
        <v>1087</v>
      </c>
      <c r="D293" s="10" t="s">
        <v>884</v>
      </c>
      <c r="E293" s="10" t="s">
        <v>17</v>
      </c>
      <c r="F293" s="26">
        <v>355700</v>
      </c>
      <c r="G293" s="27">
        <v>0.27</v>
      </c>
      <c r="H293" s="27">
        <v>0.27</v>
      </c>
      <c r="I293" s="27">
        <v>59.149338059999998</v>
      </c>
      <c r="J293" s="11" t="e">
        <f>SUMIF(#REF!,C:C,#REF!)</f>
        <v>#REF!</v>
      </c>
      <c r="K293" s="14" t="e">
        <f>SUMIF(#REF!,C:C,#REF!)</f>
        <v>#REF!</v>
      </c>
      <c r="L293" s="14" t="e">
        <f>SUMIF(#REF!,C:C,#REF!)</f>
        <v>#REF!</v>
      </c>
      <c r="M293" s="13" t="e">
        <f>SUMIF(#REF!,C:C,#REF!)</f>
        <v>#REF!</v>
      </c>
      <c r="N293" s="13"/>
      <c r="O293" s="13"/>
      <c r="P293" s="13"/>
      <c r="Q293" s="13"/>
      <c r="R293" s="10" t="str">
        <f t="shared" si="103"/>
        <v>JP3665200006</v>
      </c>
      <c r="S293" s="10" t="str">
        <f t="shared" si="104"/>
        <v>Nichirei Corp</v>
      </c>
      <c r="T293" s="10" t="str">
        <f t="shared" si="105"/>
        <v>Japan</v>
      </c>
      <c r="U293" s="11" t="e">
        <f t="shared" si="106"/>
        <v>#REF!</v>
      </c>
      <c r="V293" s="14" t="e">
        <f t="shared" si="107"/>
        <v>#REF!</v>
      </c>
      <c r="W293" s="14" t="e">
        <f t="shared" si="108"/>
        <v>#REF!</v>
      </c>
      <c r="X293" s="14" t="e">
        <f t="shared" si="109"/>
        <v>#REF!</v>
      </c>
      <c r="Y293" s="6"/>
      <c r="Z293" s="6" t="e">
        <f t="shared" si="110"/>
        <v>#REF!</v>
      </c>
      <c r="AA293" s="6" t="e">
        <f t="shared" si="99"/>
        <v>#REF!</v>
      </c>
      <c r="AB293" s="6" t="e">
        <f t="shared" si="100"/>
        <v>#REF!</v>
      </c>
      <c r="AC293" s="6" t="e">
        <f t="shared" si="101"/>
        <v>#REF!</v>
      </c>
    </row>
    <row r="294" spans="1:29">
      <c r="A294" s="10"/>
      <c r="B294" s="10"/>
      <c r="C294" s="10" t="s">
        <v>1088</v>
      </c>
      <c r="D294" s="10" t="s">
        <v>885</v>
      </c>
      <c r="E294" s="10" t="s">
        <v>17</v>
      </c>
      <c r="F294" s="26">
        <v>62400</v>
      </c>
      <c r="G294" s="27">
        <v>0.06</v>
      </c>
      <c r="H294" s="27">
        <v>0.06</v>
      </c>
      <c r="I294" s="27">
        <v>10.88725342</v>
      </c>
      <c r="J294" s="11" t="e">
        <f>SUMIF(#REF!,C:C,#REF!)</f>
        <v>#REF!</v>
      </c>
      <c r="K294" s="14" t="e">
        <f>SUMIF(#REF!,C:C,#REF!)</f>
        <v>#REF!</v>
      </c>
      <c r="L294" s="14" t="e">
        <f>SUMIF(#REF!,C:C,#REF!)</f>
        <v>#REF!</v>
      </c>
      <c r="M294" s="13" t="e">
        <f>SUMIF(#REF!,C:C,#REF!)</f>
        <v>#REF!</v>
      </c>
      <c r="N294" s="13"/>
      <c r="O294" s="13"/>
      <c r="P294" s="13"/>
      <c r="Q294" s="13"/>
      <c r="R294" s="10" t="str">
        <f t="shared" si="103"/>
        <v>JP3756200006</v>
      </c>
      <c r="S294" s="10" t="str">
        <f t="shared" si="104"/>
        <v>Nifco Inc/Japan</v>
      </c>
      <c r="T294" s="10" t="str">
        <f t="shared" si="105"/>
        <v>Japan</v>
      </c>
      <c r="U294" s="11" t="e">
        <f t="shared" si="106"/>
        <v>#REF!</v>
      </c>
      <c r="V294" s="14" t="e">
        <f t="shared" si="107"/>
        <v>#REF!</v>
      </c>
      <c r="W294" s="14" t="e">
        <f t="shared" si="108"/>
        <v>#REF!</v>
      </c>
      <c r="X294" s="14" t="e">
        <f t="shared" si="109"/>
        <v>#REF!</v>
      </c>
      <c r="Y294" s="6"/>
      <c r="Z294" s="6" t="e">
        <f t="shared" si="110"/>
        <v>#REF!</v>
      </c>
      <c r="AA294" s="6" t="e">
        <f t="shared" si="99"/>
        <v>#REF!</v>
      </c>
      <c r="AB294" s="6" t="e">
        <f t="shared" si="100"/>
        <v>#REF!</v>
      </c>
      <c r="AC294" s="6" t="e">
        <f t="shared" si="101"/>
        <v>#REF!</v>
      </c>
    </row>
    <row r="295" spans="1:29">
      <c r="A295" s="10" t="str">
        <f t="shared" si="102"/>
        <v/>
      </c>
      <c r="B295" s="10"/>
      <c r="C295" s="10" t="s">
        <v>648</v>
      </c>
      <c r="D295" s="10" t="s">
        <v>701</v>
      </c>
      <c r="E295" s="10" t="s">
        <v>17</v>
      </c>
      <c r="F295" s="26">
        <v>145500</v>
      </c>
      <c r="G295" s="27">
        <v>0.16</v>
      </c>
      <c r="H295" s="27">
        <v>0.16</v>
      </c>
      <c r="I295" s="27">
        <v>55.814693079999998</v>
      </c>
      <c r="J295" s="11" t="e">
        <f>SUMIF(#REF!,C:C,#REF!)</f>
        <v>#REF!</v>
      </c>
      <c r="K295" s="14" t="e">
        <f>SUMIF(#REF!,C:C,#REF!)</f>
        <v>#REF!</v>
      </c>
      <c r="L295" s="14" t="e">
        <f>SUMIF(#REF!,C:C,#REF!)</f>
        <v>#REF!</v>
      </c>
      <c r="M295" s="13" t="e">
        <f>SUMIF(#REF!,C:C,#REF!)</f>
        <v>#REF!</v>
      </c>
      <c r="N295" s="13"/>
      <c r="O295" s="13"/>
      <c r="P295" s="13"/>
      <c r="Q295" s="13"/>
      <c r="R295" s="10" t="str">
        <f t="shared" si="103"/>
        <v>JP3688370000</v>
      </c>
      <c r="S295" s="10" t="str">
        <f t="shared" si="104"/>
        <v>NIPPON EXPRESS HOLDINGS INC</v>
      </c>
      <c r="T295" s="10" t="str">
        <f t="shared" si="105"/>
        <v>Japan</v>
      </c>
      <c r="U295" s="11" t="e">
        <f t="shared" si="106"/>
        <v>#REF!</v>
      </c>
      <c r="V295" s="14" t="e">
        <f t="shared" si="107"/>
        <v>#REF!</v>
      </c>
      <c r="W295" s="14" t="e">
        <f t="shared" si="108"/>
        <v>#REF!</v>
      </c>
      <c r="X295" s="14" t="e">
        <f t="shared" si="109"/>
        <v>#REF!</v>
      </c>
      <c r="Y295" s="6"/>
      <c r="Z295" s="6" t="e">
        <f t="shared" si="110"/>
        <v>#REF!</v>
      </c>
      <c r="AA295" s="6" t="e">
        <f t="shared" ref="AA295:AA358" si="111">V295-O295-K295-G295</f>
        <v>#REF!</v>
      </c>
      <c r="AB295" s="6" t="e">
        <f t="shared" ref="AB295:AB358" si="112">W295-P295-L295-H295</f>
        <v>#REF!</v>
      </c>
      <c r="AC295" s="6" t="e">
        <f t="shared" ref="AC295:AC358" si="113">X295-Q295-M295-I295</f>
        <v>#REF!</v>
      </c>
    </row>
    <row r="296" spans="1:29">
      <c r="A296" s="10" t="str">
        <f t="shared" si="102"/>
        <v/>
      </c>
      <c r="B296" s="10"/>
      <c r="C296" s="10" t="s">
        <v>183</v>
      </c>
      <c r="D296" s="10" t="s">
        <v>57</v>
      </c>
      <c r="E296" s="10" t="s">
        <v>17</v>
      </c>
      <c r="F296" s="26">
        <v>6666200</v>
      </c>
      <c r="G296" s="27">
        <v>0.18</v>
      </c>
      <c r="H296" s="27">
        <v>0.18</v>
      </c>
      <c r="I296" s="27">
        <v>54.979378509999997</v>
      </c>
      <c r="J296" s="11" t="e">
        <f>SUMIF(#REF!,C:C,#REF!)</f>
        <v>#REF!</v>
      </c>
      <c r="K296" s="14" t="e">
        <f>SUMIF(#REF!,C:C,#REF!)</f>
        <v>#REF!</v>
      </c>
      <c r="L296" s="14" t="e">
        <f>SUMIF(#REF!,C:C,#REF!)</f>
        <v>#REF!</v>
      </c>
      <c r="M296" s="13" t="e">
        <f>SUMIF(#REF!,C:C,#REF!)</f>
        <v>#REF!</v>
      </c>
      <c r="N296" s="13"/>
      <c r="O296" s="13"/>
      <c r="P296" s="13"/>
      <c r="Q296" s="13"/>
      <c r="R296" s="10" t="str">
        <f t="shared" si="103"/>
        <v>JP3735400008</v>
      </c>
      <c r="S296" s="10" t="str">
        <f t="shared" si="104"/>
        <v>Nippon Telegraph &amp; Telephone Corp</v>
      </c>
      <c r="T296" s="10" t="str">
        <f t="shared" si="105"/>
        <v>Japan</v>
      </c>
      <c r="U296" s="11" t="e">
        <f t="shared" si="106"/>
        <v>#REF!</v>
      </c>
      <c r="V296" s="14" t="e">
        <f t="shared" si="107"/>
        <v>#REF!</v>
      </c>
      <c r="W296" s="14" t="e">
        <f t="shared" si="108"/>
        <v>#REF!</v>
      </c>
      <c r="X296" s="14" t="e">
        <f t="shared" si="109"/>
        <v>#REF!</v>
      </c>
      <c r="Y296" s="6"/>
      <c r="Z296" s="6" t="e">
        <f t="shared" si="110"/>
        <v>#REF!</v>
      </c>
      <c r="AA296" s="6" t="e">
        <f t="shared" si="111"/>
        <v>#REF!</v>
      </c>
      <c r="AB296" s="6" t="e">
        <f t="shared" si="112"/>
        <v>#REF!</v>
      </c>
      <c r="AC296" s="6" t="e">
        <f t="shared" si="113"/>
        <v>#REF!</v>
      </c>
    </row>
    <row r="297" spans="1:29">
      <c r="A297" s="10" t="str">
        <f t="shared" si="102"/>
        <v/>
      </c>
      <c r="B297" s="10"/>
      <c r="C297" s="10" t="s">
        <v>397</v>
      </c>
      <c r="D297" s="10" t="s">
        <v>439</v>
      </c>
      <c r="E297" s="10" t="s">
        <v>17</v>
      </c>
      <c r="F297" s="26">
        <v>290300</v>
      </c>
      <c r="G297" s="27">
        <v>0.06</v>
      </c>
      <c r="H297" s="27">
        <v>0.06</v>
      </c>
      <c r="I297" s="27">
        <v>60.738498530000001</v>
      </c>
      <c r="J297" s="11" t="e">
        <f>SUMIF(#REF!,C:C,#REF!)</f>
        <v>#REF!</v>
      </c>
      <c r="K297" s="14" t="e">
        <f>SUMIF(#REF!,C:C,#REF!)</f>
        <v>#REF!</v>
      </c>
      <c r="L297" s="14" t="e">
        <f>SUMIF(#REF!,C:C,#REF!)</f>
        <v>#REF!</v>
      </c>
      <c r="M297" s="13" t="e">
        <f>SUMIF(#REF!,C:C,#REF!)</f>
        <v>#REF!</v>
      </c>
      <c r="N297" s="13"/>
      <c r="O297" s="13"/>
      <c r="P297" s="13"/>
      <c r="Q297" s="13"/>
      <c r="R297" s="10" t="str">
        <f t="shared" si="103"/>
        <v>JP3753000003</v>
      </c>
      <c r="S297" s="10" t="str">
        <f t="shared" si="104"/>
        <v>Nippon Yusen KK</v>
      </c>
      <c r="T297" s="10" t="str">
        <f t="shared" si="105"/>
        <v>Japan</v>
      </c>
      <c r="U297" s="11" t="e">
        <f t="shared" si="106"/>
        <v>#REF!</v>
      </c>
      <c r="V297" s="14" t="e">
        <f t="shared" si="107"/>
        <v>#REF!</v>
      </c>
      <c r="W297" s="14" t="e">
        <f t="shared" si="108"/>
        <v>#REF!</v>
      </c>
      <c r="X297" s="14" t="e">
        <f t="shared" si="109"/>
        <v>#REF!</v>
      </c>
      <c r="Y297" s="6"/>
      <c r="Z297" s="6" t="e">
        <f t="shared" si="110"/>
        <v>#REF!</v>
      </c>
      <c r="AA297" s="6" t="e">
        <f t="shared" si="111"/>
        <v>#REF!</v>
      </c>
      <c r="AB297" s="6" t="e">
        <f t="shared" si="112"/>
        <v>#REF!</v>
      </c>
      <c r="AC297" s="6" t="e">
        <f t="shared" si="113"/>
        <v>#REF!</v>
      </c>
    </row>
    <row r="298" spans="1:29">
      <c r="A298" s="10" t="str">
        <f t="shared" si="102"/>
        <v/>
      </c>
      <c r="B298" s="10"/>
      <c r="C298" s="10" t="s">
        <v>351</v>
      </c>
      <c r="D298" s="10" t="s">
        <v>362</v>
      </c>
      <c r="E298" s="10" t="s">
        <v>17</v>
      </c>
      <c r="F298" s="26">
        <v>212600</v>
      </c>
      <c r="G298" s="27">
        <v>0.15</v>
      </c>
      <c r="H298" s="27">
        <v>0.15</v>
      </c>
      <c r="I298" s="27">
        <v>56.03194225</v>
      </c>
      <c r="J298" s="11" t="e">
        <f>SUMIF(#REF!,C:C,#REF!)</f>
        <v>#REF!</v>
      </c>
      <c r="K298" s="14" t="e">
        <f>SUMIF(#REF!,C:C,#REF!)</f>
        <v>#REF!</v>
      </c>
      <c r="L298" s="14" t="e">
        <f>SUMIF(#REF!,C:C,#REF!)</f>
        <v>#REF!</v>
      </c>
      <c r="M298" s="13" t="e">
        <f>SUMIF(#REF!,C:C,#REF!)</f>
        <v>#REF!</v>
      </c>
      <c r="N298" s="13"/>
      <c r="O298" s="13"/>
      <c r="P298" s="13"/>
      <c r="Q298" s="13"/>
      <c r="R298" s="10" t="str">
        <f t="shared" si="103"/>
        <v>JP3670800006</v>
      </c>
      <c r="S298" s="10" t="str">
        <f t="shared" si="104"/>
        <v>Nissan Chemical Corp</v>
      </c>
      <c r="T298" s="10" t="str">
        <f t="shared" si="105"/>
        <v>Japan</v>
      </c>
      <c r="U298" s="11" t="e">
        <f t="shared" si="106"/>
        <v>#REF!</v>
      </c>
      <c r="V298" s="14" t="e">
        <f t="shared" si="107"/>
        <v>#REF!</v>
      </c>
      <c r="W298" s="14" t="e">
        <f t="shared" si="108"/>
        <v>#REF!</v>
      </c>
      <c r="X298" s="14" t="e">
        <f t="shared" si="109"/>
        <v>#REF!</v>
      </c>
      <c r="Y298" s="6"/>
      <c r="Z298" s="6" t="e">
        <f t="shared" si="110"/>
        <v>#REF!</v>
      </c>
      <c r="AA298" s="6" t="e">
        <f t="shared" si="111"/>
        <v>#REF!</v>
      </c>
      <c r="AB298" s="6" t="e">
        <f t="shared" si="112"/>
        <v>#REF!</v>
      </c>
      <c r="AC298" s="6" t="e">
        <f t="shared" si="113"/>
        <v>#REF!</v>
      </c>
    </row>
    <row r="299" spans="1:29">
      <c r="A299" s="10" t="str">
        <f t="shared" si="102"/>
        <v/>
      </c>
      <c r="B299" s="10"/>
      <c r="C299" s="10" t="s">
        <v>1089</v>
      </c>
      <c r="D299" s="10" t="s">
        <v>886</v>
      </c>
      <c r="E299" s="10" t="s">
        <v>17</v>
      </c>
      <c r="F299" s="26">
        <v>232500</v>
      </c>
      <c r="G299" s="27">
        <v>0.22999999999999998</v>
      </c>
      <c r="H299" s="27">
        <v>0.22999999999999998</v>
      </c>
      <c r="I299" s="27">
        <v>54.766190379999998</v>
      </c>
      <c r="J299" s="11" t="e">
        <f>SUMIF(#REF!,C:C,#REF!)</f>
        <v>#REF!</v>
      </c>
      <c r="K299" s="14" t="e">
        <f>SUMIF(#REF!,C:C,#REF!)</f>
        <v>#REF!</v>
      </c>
      <c r="L299" s="14" t="e">
        <f>SUMIF(#REF!,C:C,#REF!)</f>
        <v>#REF!</v>
      </c>
      <c r="M299" s="13" t="e">
        <f>SUMIF(#REF!,C:C,#REF!)</f>
        <v>#REF!</v>
      </c>
      <c r="N299" s="13"/>
      <c r="O299" s="13"/>
      <c r="P299" s="13"/>
      <c r="Q299" s="13"/>
      <c r="R299" s="10" t="str">
        <f t="shared" si="103"/>
        <v>JP3675600005</v>
      </c>
      <c r="S299" s="10" t="str">
        <f t="shared" si="104"/>
        <v>Nissin Foods Holdings Co Ltd</v>
      </c>
      <c r="T299" s="10" t="str">
        <f t="shared" si="105"/>
        <v>Japan</v>
      </c>
      <c r="U299" s="11" t="e">
        <f t="shared" si="106"/>
        <v>#REF!</v>
      </c>
      <c r="V299" s="14" t="e">
        <f t="shared" si="107"/>
        <v>#REF!</v>
      </c>
      <c r="W299" s="14" t="e">
        <f t="shared" si="108"/>
        <v>#REF!</v>
      </c>
      <c r="X299" s="14" t="e">
        <f t="shared" si="109"/>
        <v>#REF!</v>
      </c>
      <c r="Y299" s="6"/>
      <c r="Z299" s="6" t="e">
        <f t="shared" si="110"/>
        <v>#REF!</v>
      </c>
      <c r="AA299" s="6" t="e">
        <f t="shared" si="111"/>
        <v>#REF!</v>
      </c>
      <c r="AB299" s="6" t="e">
        <f t="shared" si="112"/>
        <v>#REF!</v>
      </c>
      <c r="AC299" s="6" t="e">
        <f t="shared" si="113"/>
        <v>#REF!</v>
      </c>
    </row>
    <row r="300" spans="1:29">
      <c r="A300" s="10" t="str">
        <f t="shared" si="102"/>
        <v/>
      </c>
      <c r="B300" s="10"/>
      <c r="C300" s="10" t="s">
        <v>535</v>
      </c>
      <c r="D300" s="10" t="s">
        <v>887</v>
      </c>
      <c r="E300" s="10" t="s">
        <v>17</v>
      </c>
      <c r="F300" s="26">
        <v>336200</v>
      </c>
      <c r="G300" s="27">
        <v>0.16</v>
      </c>
      <c r="H300" s="27">
        <v>0.16</v>
      </c>
      <c r="I300" s="27">
        <v>53.895073199999999</v>
      </c>
      <c r="J300" s="11" t="e">
        <f>SUMIF(#REF!,C:C,#REF!)</f>
        <v>#REF!</v>
      </c>
      <c r="K300" s="14" t="e">
        <f>SUMIF(#REF!,C:C,#REF!)</f>
        <v>#REF!</v>
      </c>
      <c r="L300" s="14" t="e">
        <f>SUMIF(#REF!,C:C,#REF!)</f>
        <v>#REF!</v>
      </c>
      <c r="M300" s="13" t="e">
        <f>SUMIF(#REF!,C:C,#REF!)</f>
        <v>#REF!</v>
      </c>
      <c r="N300" s="13"/>
      <c r="O300" s="13"/>
      <c r="P300" s="13"/>
      <c r="Q300" s="13"/>
      <c r="R300" s="10" t="str">
        <f t="shared" si="103"/>
        <v>JP3738600000</v>
      </c>
      <c r="S300" s="10" t="str">
        <f t="shared" si="104"/>
        <v>Niterra Co Ltd</v>
      </c>
      <c r="T300" s="10" t="str">
        <f t="shared" si="105"/>
        <v>Japan</v>
      </c>
      <c r="U300" s="11" t="e">
        <f t="shared" si="106"/>
        <v>#REF!</v>
      </c>
      <c r="V300" s="14" t="e">
        <f t="shared" si="107"/>
        <v>#REF!</v>
      </c>
      <c r="W300" s="14" t="e">
        <f t="shared" si="108"/>
        <v>#REF!</v>
      </c>
      <c r="X300" s="14" t="e">
        <f t="shared" si="109"/>
        <v>#REF!</v>
      </c>
      <c r="Y300" s="6"/>
      <c r="Z300" s="6" t="e">
        <f t="shared" si="110"/>
        <v>#REF!</v>
      </c>
      <c r="AA300" s="6" t="e">
        <f t="shared" si="111"/>
        <v>#REF!</v>
      </c>
      <c r="AB300" s="6" t="e">
        <f t="shared" si="112"/>
        <v>#REF!</v>
      </c>
      <c r="AC300" s="6" t="e">
        <f t="shared" si="113"/>
        <v>#REF!</v>
      </c>
    </row>
    <row r="301" spans="1:29">
      <c r="A301" s="10" t="str">
        <f t="shared" si="102"/>
        <v/>
      </c>
      <c r="B301" s="10"/>
      <c r="C301" s="10" t="s">
        <v>536</v>
      </c>
      <c r="D301" s="10" t="s">
        <v>594</v>
      </c>
      <c r="E301" s="10" t="s">
        <v>17</v>
      </c>
      <c r="F301" s="26">
        <v>110100</v>
      </c>
      <c r="G301" s="27">
        <v>6.9999999999999993E-2</v>
      </c>
      <c r="H301" s="27">
        <v>6.9999999999999993E-2</v>
      </c>
      <c r="I301" s="27">
        <v>55.60015319</v>
      </c>
      <c r="J301" s="11" t="e">
        <f>SUMIF(#REF!,C:C,#REF!)</f>
        <v>#REF!</v>
      </c>
      <c r="K301" s="14" t="e">
        <f>SUMIF(#REF!,C:C,#REF!)</f>
        <v>#REF!</v>
      </c>
      <c r="L301" s="14" t="e">
        <f>SUMIF(#REF!,C:C,#REF!)</f>
        <v>#REF!</v>
      </c>
      <c r="M301" s="13" t="e">
        <f>SUMIF(#REF!,C:C,#REF!)</f>
        <v>#REF!</v>
      </c>
      <c r="N301" s="13"/>
      <c r="O301" s="13"/>
      <c r="P301" s="13"/>
      <c r="Q301" s="13"/>
      <c r="R301" s="10" t="str">
        <f t="shared" si="103"/>
        <v>JP3684000007</v>
      </c>
      <c r="S301" s="10" t="str">
        <f t="shared" si="104"/>
        <v>Nitto Denko Corp</v>
      </c>
      <c r="T301" s="10" t="str">
        <f t="shared" si="105"/>
        <v>Japan</v>
      </c>
      <c r="U301" s="11" t="e">
        <f t="shared" si="106"/>
        <v>#REF!</v>
      </c>
      <c r="V301" s="14" t="e">
        <f t="shared" si="107"/>
        <v>#REF!</v>
      </c>
      <c r="W301" s="14" t="e">
        <f t="shared" si="108"/>
        <v>#REF!</v>
      </c>
      <c r="X301" s="14" t="e">
        <f t="shared" si="109"/>
        <v>#REF!</v>
      </c>
      <c r="Y301" s="6"/>
      <c r="Z301" s="6" t="e">
        <f t="shared" si="110"/>
        <v>#REF!</v>
      </c>
      <c r="AA301" s="6" t="e">
        <f t="shared" si="111"/>
        <v>#REF!</v>
      </c>
      <c r="AB301" s="6" t="e">
        <f t="shared" si="112"/>
        <v>#REF!</v>
      </c>
      <c r="AC301" s="6" t="e">
        <f t="shared" si="113"/>
        <v>#REF!</v>
      </c>
    </row>
    <row r="302" spans="1:29">
      <c r="A302" s="10" t="str">
        <f t="shared" si="102"/>
        <v/>
      </c>
      <c r="B302" s="10"/>
      <c r="C302" s="10" t="s">
        <v>1090</v>
      </c>
      <c r="D302" s="10" t="s">
        <v>888</v>
      </c>
      <c r="E302" s="10" t="s">
        <v>5</v>
      </c>
      <c r="F302" s="26">
        <v>271299</v>
      </c>
      <c r="G302" s="27">
        <v>0.15</v>
      </c>
      <c r="H302" s="27">
        <v>0.15</v>
      </c>
      <c r="I302" s="27">
        <v>78.908216139999993</v>
      </c>
      <c r="J302" s="11" t="e">
        <f>SUMIF(#REF!,C:C,#REF!)</f>
        <v>#REF!</v>
      </c>
      <c r="K302" s="14" t="e">
        <f>SUMIF(#REF!,C:C,#REF!)</f>
        <v>#REF!</v>
      </c>
      <c r="L302" s="14" t="e">
        <f>SUMIF(#REF!,C:C,#REF!)</f>
        <v>#REF!</v>
      </c>
      <c r="M302" s="13" t="e">
        <f>SUMIF(#REF!,C:C,#REF!)</f>
        <v>#REF!</v>
      </c>
      <c r="N302" s="13"/>
      <c r="O302" s="13"/>
      <c r="P302" s="13"/>
      <c r="Q302" s="13"/>
      <c r="R302" s="10" t="str">
        <f t="shared" si="103"/>
        <v>US6374171063</v>
      </c>
      <c r="S302" s="10" t="str">
        <f t="shared" si="104"/>
        <v>NNN REIT Inc</v>
      </c>
      <c r="T302" s="10" t="str">
        <f t="shared" si="105"/>
        <v>USA</v>
      </c>
      <c r="U302" s="11" t="e">
        <f t="shared" si="106"/>
        <v>#REF!</v>
      </c>
      <c r="V302" s="14" t="e">
        <f t="shared" si="107"/>
        <v>#REF!</v>
      </c>
      <c r="W302" s="14" t="e">
        <f t="shared" si="108"/>
        <v>#REF!</v>
      </c>
      <c r="X302" s="14" t="e">
        <f t="shared" si="109"/>
        <v>#REF!</v>
      </c>
      <c r="Y302" s="6"/>
      <c r="Z302" s="6" t="e">
        <f t="shared" si="110"/>
        <v>#REF!</v>
      </c>
      <c r="AA302" s="6" t="e">
        <f t="shared" si="111"/>
        <v>#REF!</v>
      </c>
      <c r="AB302" s="6" t="e">
        <f t="shared" si="112"/>
        <v>#REF!</v>
      </c>
      <c r="AC302" s="6" t="e">
        <f t="shared" si="113"/>
        <v>#REF!</v>
      </c>
    </row>
    <row r="303" spans="1:29">
      <c r="A303" s="10" t="str">
        <f t="shared" ref="A303:A371" si="114">PROPER(B303)</f>
        <v/>
      </c>
      <c r="B303" s="10"/>
      <c r="C303" s="10" t="s">
        <v>1091</v>
      </c>
      <c r="D303" s="10" t="s">
        <v>889</v>
      </c>
      <c r="E303" s="10" t="s">
        <v>17</v>
      </c>
      <c r="F303" s="26">
        <v>166400</v>
      </c>
      <c r="G303" s="27">
        <v>0.2</v>
      </c>
      <c r="H303" s="27">
        <v>0.2</v>
      </c>
      <c r="I303" s="27">
        <v>55.803272010000001</v>
      </c>
      <c r="J303" s="11" t="e">
        <f>SUMIF(#REF!,C:C,#REF!)</f>
        <v>#REF!</v>
      </c>
      <c r="K303" s="14" t="e">
        <f>SUMIF(#REF!,C:C,#REF!)</f>
        <v>#REF!</v>
      </c>
      <c r="L303" s="14" t="e">
        <f>SUMIF(#REF!,C:C,#REF!)</f>
        <v>#REF!</v>
      </c>
      <c r="M303" s="13" t="e">
        <f>SUMIF(#REF!,C:C,#REF!)</f>
        <v>#REF!</v>
      </c>
      <c r="N303" s="13"/>
      <c r="O303" s="13"/>
      <c r="P303" s="13"/>
      <c r="Q303" s="13"/>
      <c r="R303" s="10" t="str">
        <f t="shared" si="103"/>
        <v>JP3753400005</v>
      </c>
      <c r="S303" s="10" t="str">
        <f t="shared" si="104"/>
        <v>NOF Corp</v>
      </c>
      <c r="T303" s="10" t="str">
        <f t="shared" si="105"/>
        <v>Japan</v>
      </c>
      <c r="U303" s="11" t="e">
        <f t="shared" si="106"/>
        <v>#REF!</v>
      </c>
      <c r="V303" s="14" t="e">
        <f t="shared" si="107"/>
        <v>#REF!</v>
      </c>
      <c r="W303" s="14" t="e">
        <f t="shared" si="108"/>
        <v>#REF!</v>
      </c>
      <c r="X303" s="14" t="e">
        <f t="shared" si="109"/>
        <v>#REF!</v>
      </c>
      <c r="Y303" s="6"/>
      <c r="Z303" s="6" t="e">
        <f t="shared" si="110"/>
        <v>#REF!</v>
      </c>
      <c r="AA303" s="6" t="e">
        <f t="shared" si="111"/>
        <v>#REF!</v>
      </c>
      <c r="AB303" s="6" t="e">
        <f t="shared" si="112"/>
        <v>#REF!</v>
      </c>
      <c r="AC303" s="6" t="e">
        <f t="shared" si="113"/>
        <v>#REF!</v>
      </c>
    </row>
    <row r="304" spans="1:29">
      <c r="A304" s="10" t="str">
        <f t="shared" si="114"/>
        <v/>
      </c>
      <c r="B304" s="10"/>
      <c r="C304" s="10" t="s">
        <v>398</v>
      </c>
      <c r="D304" s="10" t="s">
        <v>440</v>
      </c>
      <c r="E304" s="10" t="s">
        <v>17</v>
      </c>
      <c r="F304" s="26">
        <v>316900</v>
      </c>
      <c r="G304" s="27">
        <v>0.16999999999999998</v>
      </c>
      <c r="H304" s="27">
        <v>0.16999999999999998</v>
      </c>
      <c r="I304" s="27">
        <v>56.262014980000004</v>
      </c>
      <c r="J304" s="11" t="e">
        <f>SUMIF(#REF!,C:C,#REF!)</f>
        <v>#REF!</v>
      </c>
      <c r="K304" s="14" t="e">
        <f>SUMIF(#REF!,C:C,#REF!)</f>
        <v>#REF!</v>
      </c>
      <c r="L304" s="14" t="e">
        <f>SUMIF(#REF!,C:C,#REF!)</f>
        <v>#REF!</v>
      </c>
      <c r="M304" s="13" t="e">
        <f>SUMIF(#REF!,C:C,#REF!)</f>
        <v>#REF!</v>
      </c>
      <c r="N304" s="13"/>
      <c r="O304" s="13"/>
      <c r="P304" s="13"/>
      <c r="Q304" s="13"/>
      <c r="R304" s="10" t="str">
        <f t="shared" si="103"/>
        <v>JP3762900003</v>
      </c>
      <c r="S304" s="10" t="str">
        <f t="shared" si="104"/>
        <v>Nomura Real Estate Holdings Inc</v>
      </c>
      <c r="T304" s="10" t="str">
        <f t="shared" si="105"/>
        <v>Japan</v>
      </c>
      <c r="U304" s="11" t="e">
        <f t="shared" si="106"/>
        <v>#REF!</v>
      </c>
      <c r="V304" s="14" t="e">
        <f t="shared" si="107"/>
        <v>#REF!</v>
      </c>
      <c r="W304" s="14" t="e">
        <f t="shared" si="108"/>
        <v>#REF!</v>
      </c>
      <c r="X304" s="14" t="e">
        <f t="shared" si="109"/>
        <v>#REF!</v>
      </c>
      <c r="Y304" s="6"/>
      <c r="Z304" s="6" t="e">
        <f t="shared" si="110"/>
        <v>#REF!</v>
      </c>
      <c r="AA304" s="6" t="e">
        <f t="shared" si="111"/>
        <v>#REF!</v>
      </c>
      <c r="AB304" s="6" t="e">
        <f t="shared" si="112"/>
        <v>#REF!</v>
      </c>
      <c r="AC304" s="6" t="e">
        <f t="shared" si="113"/>
        <v>#REF!</v>
      </c>
    </row>
    <row r="305" spans="1:29">
      <c r="A305" s="10"/>
      <c r="B305" s="10"/>
      <c r="C305" s="10" t="s">
        <v>256</v>
      </c>
      <c r="D305" s="10" t="s">
        <v>233</v>
      </c>
      <c r="E305" s="10" t="s">
        <v>4</v>
      </c>
      <c r="F305" s="26">
        <v>874732</v>
      </c>
      <c r="G305" s="27">
        <v>0.02</v>
      </c>
      <c r="H305" s="27">
        <v>0.02</v>
      </c>
      <c r="I305" s="27">
        <v>73.053248580000002</v>
      </c>
      <c r="J305" s="11" t="e">
        <f>SUMIF(#REF!,C:C,#REF!)</f>
        <v>#REF!</v>
      </c>
      <c r="K305" s="14" t="e">
        <f>SUMIF(#REF!,C:C,#REF!)</f>
        <v>#REF!</v>
      </c>
      <c r="L305" s="14" t="e">
        <f>SUMIF(#REF!,C:C,#REF!)</f>
        <v>#REF!</v>
      </c>
      <c r="M305" s="13" t="e">
        <f>SUMIF(#REF!,C:C,#REF!)</f>
        <v>#REF!</v>
      </c>
      <c r="N305" s="13"/>
      <c r="O305" s="13"/>
      <c r="P305" s="13"/>
      <c r="Q305" s="13"/>
      <c r="R305" s="10" t="str">
        <f t="shared" si="103"/>
        <v>FI4000297767</v>
      </c>
      <c r="S305" s="10" t="str">
        <f t="shared" si="104"/>
        <v>Nordea Bank Abp</v>
      </c>
      <c r="T305" s="10" t="str">
        <f t="shared" si="105"/>
        <v>Finland</v>
      </c>
      <c r="U305" s="11" t="e">
        <f t="shared" si="106"/>
        <v>#REF!</v>
      </c>
      <c r="V305" s="14" t="e">
        <f t="shared" si="107"/>
        <v>#REF!</v>
      </c>
      <c r="W305" s="14" t="e">
        <f t="shared" si="108"/>
        <v>#REF!</v>
      </c>
      <c r="X305" s="14" t="e">
        <f t="shared" si="109"/>
        <v>#REF!</v>
      </c>
      <c r="Y305" s="6"/>
      <c r="Z305" s="6" t="e">
        <f t="shared" si="110"/>
        <v>#REF!</v>
      </c>
      <c r="AA305" s="6" t="e">
        <f t="shared" si="111"/>
        <v>#REF!</v>
      </c>
      <c r="AB305" s="6" t="e">
        <f t="shared" si="112"/>
        <v>#REF!</v>
      </c>
      <c r="AC305" s="6" t="e">
        <f t="shared" si="113"/>
        <v>#REF!</v>
      </c>
    </row>
    <row r="306" spans="1:29">
      <c r="A306" s="10"/>
      <c r="B306" s="10"/>
      <c r="C306" s="10" t="s">
        <v>303</v>
      </c>
      <c r="D306" s="10" t="s">
        <v>334</v>
      </c>
      <c r="E306" s="10" t="s">
        <v>6</v>
      </c>
      <c r="F306" s="26">
        <v>108384</v>
      </c>
      <c r="G306" s="27">
        <v>0</v>
      </c>
      <c r="H306" s="27">
        <v>0</v>
      </c>
      <c r="I306" s="27">
        <v>73.756108609999998</v>
      </c>
      <c r="J306" s="11" t="e">
        <f>SUMIF(#REF!,C:C,#REF!)</f>
        <v>#REF!</v>
      </c>
      <c r="K306" s="14" t="e">
        <f>SUMIF(#REF!,C:C,#REF!)</f>
        <v>#REF!</v>
      </c>
      <c r="L306" s="14" t="e">
        <f>SUMIF(#REF!,C:C,#REF!)</f>
        <v>#REF!</v>
      </c>
      <c r="M306" s="13" t="e">
        <f>SUMIF(#REF!,C:C,#REF!)</f>
        <v>#REF!</v>
      </c>
      <c r="N306" s="13"/>
      <c r="O306" s="13"/>
      <c r="P306" s="13"/>
      <c r="Q306" s="13"/>
      <c r="R306" s="10" t="str">
        <f t="shared" si="103"/>
        <v>CH0012005267</v>
      </c>
      <c r="S306" s="10" t="str">
        <f t="shared" si="104"/>
        <v>Novartis AG</v>
      </c>
      <c r="T306" s="10" t="str">
        <f t="shared" si="105"/>
        <v>Schweiz</v>
      </c>
      <c r="U306" s="11" t="e">
        <f t="shared" si="106"/>
        <v>#REF!</v>
      </c>
      <c r="V306" s="14" t="e">
        <f t="shared" si="107"/>
        <v>#REF!</v>
      </c>
      <c r="W306" s="14" t="e">
        <f t="shared" si="108"/>
        <v>#REF!</v>
      </c>
      <c r="X306" s="14" t="e">
        <f t="shared" si="109"/>
        <v>#REF!</v>
      </c>
      <c r="Y306" s="6"/>
      <c r="Z306" s="6" t="e">
        <f t="shared" si="110"/>
        <v>#REF!</v>
      </c>
      <c r="AA306" s="6" t="e">
        <f t="shared" si="111"/>
        <v>#REF!</v>
      </c>
      <c r="AB306" s="6" t="e">
        <f t="shared" si="112"/>
        <v>#REF!</v>
      </c>
      <c r="AC306" s="6" t="e">
        <f t="shared" si="113"/>
        <v>#REF!</v>
      </c>
    </row>
    <row r="307" spans="1:29">
      <c r="A307" s="10" t="str">
        <f t="shared" si="114"/>
        <v/>
      </c>
      <c r="B307" s="10"/>
      <c r="C307" s="10" t="s">
        <v>537</v>
      </c>
      <c r="D307" s="10" t="s">
        <v>595</v>
      </c>
      <c r="E307" s="10" t="s">
        <v>5</v>
      </c>
      <c r="F307" s="26">
        <v>65663</v>
      </c>
      <c r="G307" s="27">
        <v>0.03</v>
      </c>
      <c r="H307" s="27">
        <v>0.03</v>
      </c>
      <c r="I307" s="27">
        <v>77.119917770000001</v>
      </c>
      <c r="J307" s="11" t="e">
        <f>SUMIF(#REF!,C:C,#REF!)</f>
        <v>#REF!</v>
      </c>
      <c r="K307" s="14" t="e">
        <f>SUMIF(#REF!,C:C,#REF!)</f>
        <v>#REF!</v>
      </c>
      <c r="L307" s="14" t="e">
        <f>SUMIF(#REF!,C:C,#REF!)</f>
        <v>#REF!</v>
      </c>
      <c r="M307" s="13" t="e">
        <f>SUMIF(#REF!,C:C,#REF!)</f>
        <v>#REF!</v>
      </c>
      <c r="N307" s="13"/>
      <c r="O307" s="13"/>
      <c r="P307" s="13"/>
      <c r="Q307" s="13"/>
      <c r="R307" s="10" t="str">
        <f t="shared" si="103"/>
        <v>US6703461052</v>
      </c>
      <c r="S307" s="10" t="str">
        <f t="shared" si="104"/>
        <v>Nucor Corp</v>
      </c>
      <c r="T307" s="10" t="str">
        <f t="shared" si="105"/>
        <v>USA</v>
      </c>
      <c r="U307" s="11" t="e">
        <f t="shared" si="106"/>
        <v>#REF!</v>
      </c>
      <c r="V307" s="14" t="e">
        <f t="shared" si="107"/>
        <v>#REF!</v>
      </c>
      <c r="W307" s="14" t="e">
        <f t="shared" si="108"/>
        <v>#REF!</v>
      </c>
      <c r="X307" s="14" t="e">
        <f t="shared" si="109"/>
        <v>#REF!</v>
      </c>
      <c r="Y307" s="6"/>
      <c r="Z307" s="6" t="e">
        <f t="shared" si="110"/>
        <v>#REF!</v>
      </c>
      <c r="AA307" s="6" t="e">
        <f t="shared" si="111"/>
        <v>#REF!</v>
      </c>
      <c r="AB307" s="6" t="e">
        <f t="shared" si="112"/>
        <v>#REF!</v>
      </c>
      <c r="AC307" s="6" t="e">
        <f t="shared" si="113"/>
        <v>#REF!</v>
      </c>
    </row>
    <row r="308" spans="1:29">
      <c r="A308" s="10" t="str">
        <f t="shared" si="114"/>
        <v/>
      </c>
      <c r="B308" s="10"/>
      <c r="C308" s="10" t="s">
        <v>1092</v>
      </c>
      <c r="D308" s="10" t="s">
        <v>890</v>
      </c>
      <c r="E308" s="10" t="s">
        <v>5</v>
      </c>
      <c r="F308" s="26">
        <v>1663</v>
      </c>
      <c r="G308" s="27">
        <v>0.05</v>
      </c>
      <c r="H308" s="27">
        <v>0.05</v>
      </c>
      <c r="I308" s="27">
        <v>78.562441129999996</v>
      </c>
      <c r="J308" s="11" t="e">
        <f>SUMIF(#REF!,C:C,#REF!)</f>
        <v>#REF!</v>
      </c>
      <c r="K308" s="14" t="e">
        <f>SUMIF(#REF!,C:C,#REF!)</f>
        <v>#REF!</v>
      </c>
      <c r="L308" s="14" t="e">
        <f>SUMIF(#REF!,C:C,#REF!)</f>
        <v>#REF!</v>
      </c>
      <c r="M308" s="13" t="e">
        <f>SUMIF(#REF!,C:C,#REF!)</f>
        <v>#REF!</v>
      </c>
      <c r="N308" s="13"/>
      <c r="O308" s="13"/>
      <c r="P308" s="13"/>
      <c r="Q308" s="13"/>
      <c r="R308" s="10" t="str">
        <f t="shared" si="103"/>
        <v>US62944T1051</v>
      </c>
      <c r="S308" s="10" t="str">
        <f t="shared" si="104"/>
        <v>NVR Inc</v>
      </c>
      <c r="T308" s="10" t="str">
        <f t="shared" si="105"/>
        <v>USA</v>
      </c>
      <c r="U308" s="11" t="e">
        <f t="shared" si="106"/>
        <v>#REF!</v>
      </c>
      <c r="V308" s="14" t="e">
        <f t="shared" si="107"/>
        <v>#REF!</v>
      </c>
      <c r="W308" s="14" t="e">
        <f t="shared" si="108"/>
        <v>#REF!</v>
      </c>
      <c r="X308" s="14" t="e">
        <f t="shared" si="109"/>
        <v>#REF!</v>
      </c>
      <c r="Y308" s="6"/>
      <c r="Z308" s="6" t="e">
        <f t="shared" si="110"/>
        <v>#REF!</v>
      </c>
      <c r="AA308" s="6" t="e">
        <f t="shared" si="111"/>
        <v>#REF!</v>
      </c>
      <c r="AB308" s="6" t="e">
        <f t="shared" si="112"/>
        <v>#REF!</v>
      </c>
      <c r="AC308" s="6" t="e">
        <f t="shared" si="113"/>
        <v>#REF!</v>
      </c>
    </row>
    <row r="309" spans="1:29">
      <c r="A309" s="10" t="str">
        <f t="shared" si="114"/>
        <v/>
      </c>
      <c r="B309" s="10"/>
      <c r="C309" s="10" t="s">
        <v>1093</v>
      </c>
      <c r="D309" s="10" t="s">
        <v>891</v>
      </c>
      <c r="E309" s="10" t="s">
        <v>5</v>
      </c>
      <c r="F309" s="26">
        <v>12391</v>
      </c>
      <c r="G309" s="27">
        <v>0.02</v>
      </c>
      <c r="H309" s="27">
        <v>0.02</v>
      </c>
      <c r="I309" s="27">
        <v>79.444401069999998</v>
      </c>
      <c r="J309" s="11" t="e">
        <f>SUMIF(#REF!,C:C,#REF!)</f>
        <v>#REF!</v>
      </c>
      <c r="K309" s="14" t="e">
        <f>SUMIF(#REF!,C:C,#REF!)</f>
        <v>#REF!</v>
      </c>
      <c r="L309" s="14" t="e">
        <f>SUMIF(#REF!,C:C,#REF!)</f>
        <v>#REF!</v>
      </c>
      <c r="M309" s="13" t="e">
        <f>SUMIF(#REF!,C:C,#REF!)</f>
        <v>#REF!</v>
      </c>
      <c r="N309" s="13"/>
      <c r="O309" s="13"/>
      <c r="P309" s="13"/>
      <c r="Q309" s="13"/>
      <c r="R309" s="10" t="str">
        <f t="shared" si="103"/>
        <v>US67103H1077</v>
      </c>
      <c r="S309" s="10" t="str">
        <f t="shared" si="104"/>
        <v>O'Reilly Automotive Inc</v>
      </c>
      <c r="T309" s="10" t="str">
        <f t="shared" si="105"/>
        <v>USA</v>
      </c>
      <c r="U309" s="11" t="e">
        <f t="shared" si="106"/>
        <v>#REF!</v>
      </c>
      <c r="V309" s="14" t="e">
        <f t="shared" si="107"/>
        <v>#REF!</v>
      </c>
      <c r="W309" s="14" t="e">
        <f t="shared" si="108"/>
        <v>#REF!</v>
      </c>
      <c r="X309" s="14" t="e">
        <f t="shared" si="109"/>
        <v>#REF!</v>
      </c>
      <c r="Y309" s="6"/>
      <c r="Z309" s="6" t="e">
        <f t="shared" si="110"/>
        <v>#REF!</v>
      </c>
      <c r="AA309" s="6" t="e">
        <f t="shared" si="111"/>
        <v>#REF!</v>
      </c>
      <c r="AB309" s="6" t="e">
        <f t="shared" si="112"/>
        <v>#REF!</v>
      </c>
      <c r="AC309" s="6" t="e">
        <f t="shared" si="113"/>
        <v>#REF!</v>
      </c>
    </row>
    <row r="310" spans="1:29">
      <c r="A310" s="10" t="str">
        <f t="shared" si="114"/>
        <v/>
      </c>
      <c r="B310" s="10"/>
      <c r="C310" s="10" t="s">
        <v>1094</v>
      </c>
      <c r="D310" s="10" t="s">
        <v>892</v>
      </c>
      <c r="E310" s="10" t="s">
        <v>17</v>
      </c>
      <c r="F310" s="26">
        <v>901500</v>
      </c>
      <c r="G310" s="27">
        <v>0.12</v>
      </c>
      <c r="H310" s="27">
        <v>0.12</v>
      </c>
      <c r="I310" s="27">
        <v>52.645562609999999</v>
      </c>
      <c r="J310" s="11" t="e">
        <f>SUMIF(#REF!,C:C,#REF!)</f>
        <v>#REF!</v>
      </c>
      <c r="K310" s="14" t="e">
        <f>SUMIF(#REF!,C:C,#REF!)</f>
        <v>#REF!</v>
      </c>
      <c r="L310" s="14" t="e">
        <f>SUMIF(#REF!,C:C,#REF!)</f>
        <v>#REF!</v>
      </c>
      <c r="M310" s="13" t="e">
        <f>SUMIF(#REF!,C:C,#REF!)</f>
        <v>#REF!</v>
      </c>
      <c r="N310" s="13"/>
      <c r="O310" s="13"/>
      <c r="P310" s="13"/>
      <c r="Q310" s="13"/>
      <c r="R310" s="10" t="str">
        <f t="shared" si="103"/>
        <v>JP3190000004</v>
      </c>
      <c r="S310" s="10" t="str">
        <f t="shared" si="104"/>
        <v>Obayashi Corp</v>
      </c>
      <c r="T310" s="10" t="str">
        <f t="shared" si="105"/>
        <v>Japan</v>
      </c>
      <c r="U310" s="11" t="e">
        <f t="shared" si="106"/>
        <v>#REF!</v>
      </c>
      <c r="V310" s="14" t="e">
        <f t="shared" si="107"/>
        <v>#REF!</v>
      </c>
      <c r="W310" s="14" t="e">
        <f t="shared" si="108"/>
        <v>#REF!</v>
      </c>
      <c r="X310" s="14" t="e">
        <f t="shared" si="109"/>
        <v>#REF!</v>
      </c>
      <c r="Y310" s="6"/>
      <c r="Z310" s="6" t="e">
        <f t="shared" si="110"/>
        <v>#REF!</v>
      </c>
      <c r="AA310" s="6" t="e">
        <f t="shared" si="111"/>
        <v>#REF!</v>
      </c>
      <c r="AB310" s="6" t="e">
        <f t="shared" si="112"/>
        <v>#REF!</v>
      </c>
      <c r="AC310" s="6" t="e">
        <f t="shared" si="113"/>
        <v>#REF!</v>
      </c>
    </row>
    <row r="311" spans="1:29">
      <c r="A311" s="10" t="str">
        <f t="shared" si="114"/>
        <v/>
      </c>
      <c r="B311" s="10"/>
      <c r="C311" s="10" t="s">
        <v>399</v>
      </c>
      <c r="D311" s="10" t="s">
        <v>441</v>
      </c>
      <c r="E311" s="10" t="s">
        <v>5</v>
      </c>
      <c r="F311" s="26">
        <v>399980</v>
      </c>
      <c r="G311" s="27">
        <v>0.13999999999999999</v>
      </c>
      <c r="H311" s="27">
        <v>0.13999999999999999</v>
      </c>
      <c r="I311" s="27">
        <v>79.356475099999997</v>
      </c>
      <c r="J311" s="11" t="e">
        <f>SUMIF(#REF!,C:C,#REF!)</f>
        <v>#REF!</v>
      </c>
      <c r="K311" s="14" t="e">
        <f>SUMIF(#REF!,C:C,#REF!)</f>
        <v>#REF!</v>
      </c>
      <c r="L311" s="14" t="e">
        <f>SUMIF(#REF!,C:C,#REF!)</f>
        <v>#REF!</v>
      </c>
      <c r="M311" s="13" t="e">
        <f>SUMIF(#REF!,C:C,#REF!)</f>
        <v>#REF!</v>
      </c>
      <c r="N311" s="13"/>
      <c r="O311" s="13"/>
      <c r="P311" s="13"/>
      <c r="Q311" s="13"/>
      <c r="R311" s="10" t="str">
        <f t="shared" si="103"/>
        <v>US6802231042</v>
      </c>
      <c r="S311" s="10" t="str">
        <f t="shared" si="104"/>
        <v>Old Republic International Corp</v>
      </c>
      <c r="T311" s="10" t="str">
        <f t="shared" si="105"/>
        <v>USA</v>
      </c>
      <c r="U311" s="11" t="e">
        <f t="shared" si="106"/>
        <v>#REF!</v>
      </c>
      <c r="V311" s="14" t="e">
        <f t="shared" si="107"/>
        <v>#REF!</v>
      </c>
      <c r="W311" s="14" t="e">
        <f t="shared" si="108"/>
        <v>#REF!</v>
      </c>
      <c r="X311" s="14" t="e">
        <f t="shared" si="109"/>
        <v>#REF!</v>
      </c>
      <c r="Y311" s="6"/>
      <c r="Z311" s="6" t="e">
        <f t="shared" si="110"/>
        <v>#REF!</v>
      </c>
      <c r="AA311" s="6" t="e">
        <f t="shared" si="111"/>
        <v>#REF!</v>
      </c>
      <c r="AB311" s="6" t="e">
        <f t="shared" si="112"/>
        <v>#REF!</v>
      </c>
      <c r="AC311" s="6" t="e">
        <f t="shared" si="113"/>
        <v>#REF!</v>
      </c>
    </row>
    <row r="312" spans="1:29">
      <c r="A312" s="10" t="str">
        <f t="shared" si="114"/>
        <v/>
      </c>
      <c r="B312" s="10"/>
      <c r="C312" s="10" t="s">
        <v>649</v>
      </c>
      <c r="D312" s="10" t="s">
        <v>702</v>
      </c>
      <c r="E312" s="10" t="s">
        <v>5</v>
      </c>
      <c r="F312" s="26">
        <v>379325</v>
      </c>
      <c r="G312" s="27">
        <v>0.15</v>
      </c>
      <c r="H312" s="27">
        <v>0.15</v>
      </c>
      <c r="I312" s="27">
        <v>78.483864510000004</v>
      </c>
      <c r="J312" s="11" t="e">
        <f>SUMIF(#REF!,C:C,#REF!)</f>
        <v>#REF!</v>
      </c>
      <c r="K312" s="14" t="e">
        <f>SUMIF(#REF!,C:C,#REF!)</f>
        <v>#REF!</v>
      </c>
      <c r="L312" s="14" t="e">
        <f>SUMIF(#REF!,C:C,#REF!)</f>
        <v>#REF!</v>
      </c>
      <c r="M312" s="13" t="e">
        <f>SUMIF(#REF!,C:C,#REF!)</f>
        <v>#REF!</v>
      </c>
      <c r="N312" s="13"/>
      <c r="O312" s="13"/>
      <c r="P312" s="13"/>
      <c r="Q312" s="13"/>
      <c r="R312" s="10" t="str">
        <f t="shared" si="103"/>
        <v>US6819361006</v>
      </c>
      <c r="S312" s="10" t="str">
        <f t="shared" si="104"/>
        <v>Omega Healthcare Investors Inc</v>
      </c>
      <c r="T312" s="10" t="str">
        <f t="shared" si="105"/>
        <v>USA</v>
      </c>
      <c r="U312" s="11" t="e">
        <f t="shared" si="106"/>
        <v>#REF!</v>
      </c>
      <c r="V312" s="14" t="e">
        <f t="shared" si="107"/>
        <v>#REF!</v>
      </c>
      <c r="W312" s="14" t="e">
        <f t="shared" si="108"/>
        <v>#REF!</v>
      </c>
      <c r="X312" s="14" t="e">
        <f t="shared" si="109"/>
        <v>#REF!</v>
      </c>
      <c r="Y312" s="6"/>
      <c r="Z312" s="6" t="e">
        <f t="shared" si="110"/>
        <v>#REF!</v>
      </c>
      <c r="AA312" s="6" t="e">
        <f t="shared" si="111"/>
        <v>#REF!</v>
      </c>
      <c r="AB312" s="6" t="e">
        <f t="shared" si="112"/>
        <v>#REF!</v>
      </c>
      <c r="AC312" s="6" t="e">
        <f t="shared" si="113"/>
        <v>#REF!</v>
      </c>
    </row>
    <row r="313" spans="1:29">
      <c r="A313" s="10" t="str">
        <f t="shared" si="114"/>
        <v/>
      </c>
      <c r="B313" s="10"/>
      <c r="C313" s="10" t="s">
        <v>1095</v>
      </c>
      <c r="D313" s="10" t="s">
        <v>893</v>
      </c>
      <c r="E313" s="10" t="s">
        <v>5</v>
      </c>
      <c r="F313" s="26">
        <v>134804</v>
      </c>
      <c r="G313" s="27">
        <v>6.9999999999999993E-2</v>
      </c>
      <c r="H313" s="27">
        <v>6.9999999999999993E-2</v>
      </c>
      <c r="I313" s="27">
        <v>78.698391040000004</v>
      </c>
      <c r="J313" s="11" t="e">
        <f>SUMIF(#REF!,C:C,#REF!)</f>
        <v>#REF!</v>
      </c>
      <c r="K313" s="14" t="e">
        <f>SUMIF(#REF!,C:C,#REF!)</f>
        <v>#REF!</v>
      </c>
      <c r="L313" s="14" t="e">
        <f>SUMIF(#REF!,C:C,#REF!)</f>
        <v>#REF!</v>
      </c>
      <c r="M313" s="13" t="e">
        <f>SUMIF(#REF!,C:C,#REF!)</f>
        <v>#REF!</v>
      </c>
      <c r="N313" s="13"/>
      <c r="O313" s="13"/>
      <c r="P313" s="13"/>
      <c r="Q313" s="13"/>
      <c r="R313" s="10" t="str">
        <f t="shared" si="103"/>
        <v>US6819191064</v>
      </c>
      <c r="S313" s="10" t="str">
        <f t="shared" si="104"/>
        <v>Omnicom Group Inc</v>
      </c>
      <c r="T313" s="10" t="str">
        <f t="shared" si="105"/>
        <v>USA</v>
      </c>
      <c r="U313" s="11" t="e">
        <f t="shared" si="106"/>
        <v>#REF!</v>
      </c>
      <c r="V313" s="14" t="e">
        <f t="shared" si="107"/>
        <v>#REF!</v>
      </c>
      <c r="W313" s="14" t="e">
        <f t="shared" si="108"/>
        <v>#REF!</v>
      </c>
      <c r="X313" s="14" t="e">
        <f t="shared" si="109"/>
        <v>#REF!</v>
      </c>
      <c r="Y313" s="6"/>
      <c r="Z313" s="6" t="e">
        <f t="shared" si="110"/>
        <v>#REF!</v>
      </c>
      <c r="AA313" s="6" t="e">
        <f t="shared" si="111"/>
        <v>#REF!</v>
      </c>
      <c r="AB313" s="6" t="e">
        <f t="shared" si="112"/>
        <v>#REF!</v>
      </c>
      <c r="AC313" s="6" t="e">
        <f t="shared" si="113"/>
        <v>#REF!</v>
      </c>
    </row>
    <row r="314" spans="1:29">
      <c r="A314" s="10" t="str">
        <f t="shared" si="114"/>
        <v/>
      </c>
      <c r="B314" s="10"/>
      <c r="C314" s="10" t="s">
        <v>538</v>
      </c>
      <c r="D314" s="10" t="s">
        <v>596</v>
      </c>
      <c r="E314" s="10" t="s">
        <v>17</v>
      </c>
      <c r="F314" s="26">
        <v>421900</v>
      </c>
      <c r="G314" s="27">
        <v>0.08</v>
      </c>
      <c r="H314" s="27">
        <v>0.08</v>
      </c>
      <c r="I314" s="27">
        <v>50.810839649999998</v>
      </c>
      <c r="J314" s="11" t="e">
        <f>SUMIF(#REF!,C:C,#REF!)</f>
        <v>#REF!</v>
      </c>
      <c r="K314" s="14" t="e">
        <f>SUMIF(#REF!,C:C,#REF!)</f>
        <v>#REF!</v>
      </c>
      <c r="L314" s="14" t="e">
        <f>SUMIF(#REF!,C:C,#REF!)</f>
        <v>#REF!</v>
      </c>
      <c r="M314" s="13" t="e">
        <f>SUMIF(#REF!,C:C,#REF!)</f>
        <v>#REF!</v>
      </c>
      <c r="N314" s="13"/>
      <c r="O314" s="13"/>
      <c r="P314" s="13"/>
      <c r="Q314" s="13"/>
      <c r="R314" s="10" t="str">
        <f t="shared" si="103"/>
        <v>JP3197600004</v>
      </c>
      <c r="S314" s="10" t="str">
        <f t="shared" si="104"/>
        <v>Ono Pharmaceutical Co Ltd</v>
      </c>
      <c r="T314" s="10" t="str">
        <f t="shared" si="105"/>
        <v>Japan</v>
      </c>
      <c r="U314" s="11" t="e">
        <f t="shared" si="106"/>
        <v>#REF!</v>
      </c>
      <c r="V314" s="14" t="e">
        <f t="shared" si="107"/>
        <v>#REF!</v>
      </c>
      <c r="W314" s="14" t="e">
        <f t="shared" si="108"/>
        <v>#REF!</v>
      </c>
      <c r="X314" s="14" t="e">
        <f t="shared" si="109"/>
        <v>#REF!</v>
      </c>
      <c r="Y314" s="6"/>
      <c r="Z314" s="6" t="e">
        <f t="shared" si="110"/>
        <v>#REF!</v>
      </c>
      <c r="AA314" s="6" t="e">
        <f t="shared" si="111"/>
        <v>#REF!</v>
      </c>
      <c r="AB314" s="6" t="e">
        <f t="shared" si="112"/>
        <v>#REF!</v>
      </c>
      <c r="AC314" s="6" t="e">
        <f t="shared" si="113"/>
        <v>#REF!</v>
      </c>
    </row>
    <row r="315" spans="1:29">
      <c r="A315" s="10" t="str">
        <f t="shared" si="114"/>
        <v/>
      </c>
      <c r="B315" s="10"/>
      <c r="C315" s="10" t="s">
        <v>1096</v>
      </c>
      <c r="D315" s="10" t="s">
        <v>894</v>
      </c>
      <c r="E315" s="10" t="s">
        <v>19</v>
      </c>
      <c r="F315" s="26">
        <v>274165</v>
      </c>
      <c r="G315" s="27">
        <v>0.1</v>
      </c>
      <c r="H315" s="27">
        <v>0.1</v>
      </c>
      <c r="I315" s="27">
        <v>77.743631329999999</v>
      </c>
      <c r="J315" s="11" t="e">
        <f>SUMIF(#REF!,C:C,#REF!)</f>
        <v>#REF!</v>
      </c>
      <c r="K315" s="14" t="e">
        <f>SUMIF(#REF!,C:C,#REF!)</f>
        <v>#REF!</v>
      </c>
      <c r="L315" s="14" t="e">
        <f>SUMIF(#REF!,C:C,#REF!)</f>
        <v>#REF!</v>
      </c>
      <c r="M315" s="13" t="e">
        <f>SUMIF(#REF!,C:C,#REF!)</f>
        <v>#REF!</v>
      </c>
      <c r="N315" s="13"/>
      <c r="O315" s="13"/>
      <c r="P315" s="13"/>
      <c r="Q315" s="13"/>
      <c r="R315" s="10" t="str">
        <f t="shared" si="103"/>
        <v>CA6837151068</v>
      </c>
      <c r="S315" s="10" t="str">
        <f t="shared" si="104"/>
        <v>Open Text Corp</v>
      </c>
      <c r="T315" s="10" t="str">
        <f t="shared" si="105"/>
        <v>Canada</v>
      </c>
      <c r="U315" s="11" t="e">
        <f t="shared" si="106"/>
        <v>#REF!</v>
      </c>
      <c r="V315" s="14" t="e">
        <f t="shared" si="107"/>
        <v>#REF!</v>
      </c>
      <c r="W315" s="14" t="e">
        <f t="shared" si="108"/>
        <v>#REF!</v>
      </c>
      <c r="X315" s="14" t="e">
        <f t="shared" si="109"/>
        <v>#REF!</v>
      </c>
      <c r="Y315" s="6"/>
      <c r="Z315" s="6" t="e">
        <f t="shared" si="110"/>
        <v>#REF!</v>
      </c>
      <c r="AA315" s="6" t="e">
        <f t="shared" si="111"/>
        <v>#REF!</v>
      </c>
      <c r="AB315" s="6" t="e">
        <f t="shared" si="112"/>
        <v>#REF!</v>
      </c>
      <c r="AC315" s="6" t="e">
        <f t="shared" si="113"/>
        <v>#REF!</v>
      </c>
    </row>
    <row r="316" spans="1:29">
      <c r="A316" s="10" t="str">
        <f t="shared" si="114"/>
        <v/>
      </c>
      <c r="B316" s="10"/>
      <c r="C316" s="10" t="s">
        <v>213</v>
      </c>
      <c r="D316" s="10" t="s">
        <v>58</v>
      </c>
      <c r="E316" s="10" t="s">
        <v>5</v>
      </c>
      <c r="F316" s="26">
        <v>110246</v>
      </c>
      <c r="G316" s="27">
        <v>0</v>
      </c>
      <c r="H316" s="27">
        <v>0</v>
      </c>
      <c r="I316" s="27">
        <v>78.437512069999997</v>
      </c>
      <c r="J316" s="11" t="e">
        <f>SUMIF(#REF!,C:C,#REF!)</f>
        <v>#REF!</v>
      </c>
      <c r="K316" s="14" t="e">
        <f>SUMIF(#REF!,C:C,#REF!)</f>
        <v>#REF!</v>
      </c>
      <c r="L316" s="14" t="e">
        <f>SUMIF(#REF!,C:C,#REF!)</f>
        <v>#REF!</v>
      </c>
      <c r="M316" s="13" t="e">
        <f>SUMIF(#REF!,C:C,#REF!)</f>
        <v>#REF!</v>
      </c>
      <c r="N316" s="13"/>
      <c r="O316" s="13"/>
      <c r="P316" s="13"/>
      <c r="Q316" s="13"/>
      <c r="R316" s="10" t="str">
        <f t="shared" si="103"/>
        <v>US68389X1054</v>
      </c>
      <c r="S316" s="10" t="str">
        <f t="shared" si="104"/>
        <v>Oracle Corp</v>
      </c>
      <c r="T316" s="10" t="str">
        <f t="shared" si="105"/>
        <v>USA</v>
      </c>
      <c r="U316" s="11" t="e">
        <f t="shared" si="106"/>
        <v>#REF!</v>
      </c>
      <c r="V316" s="14" t="e">
        <f t="shared" si="107"/>
        <v>#REF!</v>
      </c>
      <c r="W316" s="14" t="e">
        <f t="shared" si="108"/>
        <v>#REF!</v>
      </c>
      <c r="X316" s="14" t="e">
        <f t="shared" si="109"/>
        <v>#REF!</v>
      </c>
      <c r="Y316" s="6"/>
      <c r="Z316" s="6" t="e">
        <f t="shared" si="110"/>
        <v>#REF!</v>
      </c>
      <c r="AA316" s="6" t="e">
        <f t="shared" si="111"/>
        <v>#REF!</v>
      </c>
      <c r="AB316" s="6" t="e">
        <f t="shared" si="112"/>
        <v>#REF!</v>
      </c>
      <c r="AC316" s="6" t="e">
        <f t="shared" si="113"/>
        <v>#REF!</v>
      </c>
    </row>
    <row r="317" spans="1:29">
      <c r="A317" s="10" t="str">
        <f t="shared" si="114"/>
        <v/>
      </c>
      <c r="B317" s="10"/>
      <c r="C317" s="10" t="s">
        <v>1097</v>
      </c>
      <c r="D317" s="10" t="s">
        <v>895</v>
      </c>
      <c r="E317" s="10" t="s">
        <v>17</v>
      </c>
      <c r="F317" s="26">
        <v>102900</v>
      </c>
      <c r="G317" s="27">
        <v>0.08</v>
      </c>
      <c r="H317" s="27">
        <v>0.08</v>
      </c>
      <c r="I317" s="27">
        <v>53.540340440000001</v>
      </c>
      <c r="J317" s="11" t="e">
        <f>SUMIF(#REF!,C:C,#REF!)</f>
        <v>#REF!</v>
      </c>
      <c r="K317" s="14" t="e">
        <f>SUMIF(#REF!,C:C,#REF!)</f>
        <v>#REF!</v>
      </c>
      <c r="L317" s="14" t="e">
        <f>SUMIF(#REF!,C:C,#REF!)</f>
        <v>#REF!</v>
      </c>
      <c r="M317" s="13" t="e">
        <f>SUMIF(#REF!,C:C,#REF!)</f>
        <v>#REF!</v>
      </c>
      <c r="N317" s="13"/>
      <c r="O317" s="13"/>
      <c r="P317" s="13"/>
      <c r="Q317" s="13"/>
      <c r="R317" s="10" t="str">
        <f t="shared" si="103"/>
        <v>JP3689500001</v>
      </c>
      <c r="S317" s="10" t="str">
        <f t="shared" si="104"/>
        <v>Oracle Corp Japan</v>
      </c>
      <c r="T317" s="10" t="str">
        <f t="shared" si="105"/>
        <v>Japan</v>
      </c>
      <c r="U317" s="11" t="e">
        <f t="shared" si="106"/>
        <v>#REF!</v>
      </c>
      <c r="V317" s="14" t="e">
        <f t="shared" si="107"/>
        <v>#REF!</v>
      </c>
      <c r="W317" s="14" t="e">
        <f t="shared" si="108"/>
        <v>#REF!</v>
      </c>
      <c r="X317" s="14" t="e">
        <f t="shared" si="109"/>
        <v>#REF!</v>
      </c>
      <c r="Y317" s="6"/>
      <c r="Z317" s="6" t="e">
        <f t="shared" si="110"/>
        <v>#REF!</v>
      </c>
      <c r="AA317" s="6" t="e">
        <f t="shared" si="111"/>
        <v>#REF!</v>
      </c>
      <c r="AB317" s="6" t="e">
        <f t="shared" si="112"/>
        <v>#REF!</v>
      </c>
      <c r="AC317" s="6" t="e">
        <f t="shared" si="113"/>
        <v>#REF!</v>
      </c>
    </row>
    <row r="318" spans="1:29">
      <c r="A318" s="10" t="str">
        <f t="shared" si="114"/>
        <v>Orange Sa</v>
      </c>
      <c r="B318" s="10" t="str">
        <f>LOWER(D318)</f>
        <v>orange sa</v>
      </c>
      <c r="C318" s="10" t="s">
        <v>539</v>
      </c>
      <c r="D318" s="10" t="s">
        <v>597</v>
      </c>
      <c r="E318" s="10" t="s">
        <v>9</v>
      </c>
      <c r="F318" s="26">
        <v>927638</v>
      </c>
      <c r="G318" s="27">
        <v>0.03</v>
      </c>
      <c r="H318" s="27">
        <v>0</v>
      </c>
      <c r="I318" s="27">
        <v>71.253436170000001</v>
      </c>
      <c r="J318" s="11" t="e">
        <f>SUMIF(#REF!,C:C,#REF!)</f>
        <v>#REF!</v>
      </c>
      <c r="K318" s="14" t="e">
        <f>SUMIF(#REF!,C:C,#REF!)</f>
        <v>#REF!</v>
      </c>
      <c r="L318" s="14" t="e">
        <f>SUMIF(#REF!,C:C,#REF!)</f>
        <v>#REF!</v>
      </c>
      <c r="M318" s="13" t="e">
        <f>SUMIF(#REF!,C:C,#REF!)</f>
        <v>#REF!</v>
      </c>
      <c r="N318" s="13"/>
      <c r="O318" s="13"/>
      <c r="P318" s="13"/>
      <c r="Q318" s="13"/>
      <c r="R318" s="10" t="str">
        <f t="shared" si="103"/>
        <v>FR0000133308</v>
      </c>
      <c r="S318" s="10" t="str">
        <f t="shared" si="104"/>
        <v>Orange SA</v>
      </c>
      <c r="T318" s="10" t="str">
        <f t="shared" si="105"/>
        <v>Frankrig</v>
      </c>
      <c r="U318" s="11" t="e">
        <f t="shared" si="106"/>
        <v>#REF!</v>
      </c>
      <c r="V318" s="14" t="e">
        <f t="shared" si="107"/>
        <v>#REF!</v>
      </c>
      <c r="W318" s="14" t="e">
        <f t="shared" si="108"/>
        <v>#REF!</v>
      </c>
      <c r="X318" s="14" t="e">
        <f t="shared" si="109"/>
        <v>#REF!</v>
      </c>
      <c r="Y318" s="6"/>
      <c r="Z318" s="6" t="e">
        <f t="shared" si="110"/>
        <v>#REF!</v>
      </c>
      <c r="AA318" s="6" t="e">
        <f t="shared" si="111"/>
        <v>#REF!</v>
      </c>
      <c r="AB318" s="6" t="e">
        <f t="shared" si="112"/>
        <v>#REF!</v>
      </c>
      <c r="AC318" s="6" t="e">
        <f t="shared" si="113"/>
        <v>#REF!</v>
      </c>
    </row>
    <row r="319" spans="1:29">
      <c r="A319" s="10" t="str">
        <f t="shared" si="114"/>
        <v/>
      </c>
      <c r="B319" s="10"/>
      <c r="C319" s="10" t="s">
        <v>257</v>
      </c>
      <c r="D319" s="10" t="s">
        <v>59</v>
      </c>
      <c r="E319" s="10" t="s">
        <v>14</v>
      </c>
      <c r="F319" s="26">
        <v>1780633</v>
      </c>
      <c r="G319" s="27">
        <v>5.13</v>
      </c>
      <c r="H319" s="27">
        <v>5.13</v>
      </c>
      <c r="I319" s="27">
        <v>18.433691880000001</v>
      </c>
      <c r="J319" s="11" t="e">
        <f>SUMIF(#REF!,C:C,#REF!)</f>
        <v>#REF!</v>
      </c>
      <c r="K319" s="14" t="e">
        <f>SUMIF(#REF!,C:C,#REF!)</f>
        <v>#REF!</v>
      </c>
      <c r="L319" s="14" t="e">
        <f>SUMIF(#REF!,C:C,#REF!)</f>
        <v>#REF!</v>
      </c>
      <c r="M319" s="13" t="e">
        <f>SUMIF(#REF!,C:C,#REF!)</f>
        <v>#REF!</v>
      </c>
      <c r="N319" s="13"/>
      <c r="O319" s="13"/>
      <c r="P319" s="13"/>
      <c r="Q319" s="13"/>
      <c r="R319" s="10" t="str">
        <f t="shared" si="103"/>
        <v>SE0000736415</v>
      </c>
      <c r="S319" s="10" t="str">
        <f t="shared" si="104"/>
        <v>Orexo AB</v>
      </c>
      <c r="T319" s="10" t="str">
        <f t="shared" si="105"/>
        <v>Sverige</v>
      </c>
      <c r="U319" s="11" t="e">
        <f t="shared" si="106"/>
        <v>#REF!</v>
      </c>
      <c r="V319" s="14" t="e">
        <f t="shared" si="107"/>
        <v>#REF!</v>
      </c>
      <c r="W319" s="14" t="e">
        <f t="shared" si="108"/>
        <v>#REF!</v>
      </c>
      <c r="X319" s="14" t="e">
        <f t="shared" si="109"/>
        <v>#REF!</v>
      </c>
      <c r="Y319" s="6"/>
      <c r="Z319" s="6" t="e">
        <f t="shared" si="110"/>
        <v>#REF!</v>
      </c>
      <c r="AA319" s="6" t="e">
        <f t="shared" si="111"/>
        <v>#REF!</v>
      </c>
      <c r="AB319" s="6" t="e">
        <f t="shared" si="112"/>
        <v>#REF!</v>
      </c>
      <c r="AC319" s="6" t="e">
        <f t="shared" si="113"/>
        <v>#REF!</v>
      </c>
    </row>
    <row r="320" spans="1:29">
      <c r="A320" s="10" t="str">
        <f t="shared" si="114"/>
        <v/>
      </c>
      <c r="B320" s="10"/>
      <c r="C320" s="10" t="s">
        <v>400</v>
      </c>
      <c r="D320" s="10" t="s">
        <v>442</v>
      </c>
      <c r="E320" s="10" t="s">
        <v>17</v>
      </c>
      <c r="F320" s="26">
        <v>425900</v>
      </c>
      <c r="G320" s="27">
        <v>0.03</v>
      </c>
      <c r="H320" s="27">
        <v>0.03</v>
      </c>
      <c r="I320" s="27">
        <v>54.146690880000001</v>
      </c>
      <c r="J320" s="11" t="e">
        <f>SUMIF(#REF!,C:C,#REF!)</f>
        <v>#REF!</v>
      </c>
      <c r="K320" s="14" t="e">
        <f>SUMIF(#REF!,C:C,#REF!)</f>
        <v>#REF!</v>
      </c>
      <c r="L320" s="14" t="e">
        <f>SUMIF(#REF!,C:C,#REF!)</f>
        <v>#REF!</v>
      </c>
      <c r="M320" s="13" t="e">
        <f>SUMIF(#REF!,C:C,#REF!)</f>
        <v>#REF!</v>
      </c>
      <c r="N320" s="13"/>
      <c r="O320" s="13"/>
      <c r="P320" s="13"/>
      <c r="Q320" s="13"/>
      <c r="R320" s="10" t="str">
        <f t="shared" si="103"/>
        <v>JP3200450009</v>
      </c>
      <c r="S320" s="10" t="str">
        <f t="shared" si="104"/>
        <v>ORIX Corp</v>
      </c>
      <c r="T320" s="10" t="str">
        <f t="shared" si="105"/>
        <v>Japan</v>
      </c>
      <c r="U320" s="11" t="e">
        <f t="shared" si="106"/>
        <v>#REF!</v>
      </c>
      <c r="V320" s="14" t="e">
        <f t="shared" si="107"/>
        <v>#REF!</v>
      </c>
      <c r="W320" s="14" t="e">
        <f t="shared" si="108"/>
        <v>#REF!</v>
      </c>
      <c r="X320" s="14" t="e">
        <f t="shared" si="109"/>
        <v>#REF!</v>
      </c>
      <c r="Y320" s="6"/>
      <c r="Z320" s="6" t="e">
        <f t="shared" si="110"/>
        <v>#REF!</v>
      </c>
      <c r="AA320" s="6" t="e">
        <f t="shared" si="111"/>
        <v>#REF!</v>
      </c>
      <c r="AB320" s="6" t="e">
        <f t="shared" si="112"/>
        <v>#REF!</v>
      </c>
      <c r="AC320" s="6" t="e">
        <f t="shared" si="113"/>
        <v>#REF!</v>
      </c>
    </row>
    <row r="321" spans="1:29">
      <c r="A321" s="10" t="str">
        <f t="shared" si="114"/>
        <v/>
      </c>
      <c r="B321" s="10"/>
      <c r="C321" s="10" t="s">
        <v>650</v>
      </c>
      <c r="D321" s="10" t="s">
        <v>703</v>
      </c>
      <c r="E321" s="10" t="s">
        <v>20</v>
      </c>
      <c r="F321" s="26">
        <v>1091576</v>
      </c>
      <c r="G321" s="27">
        <v>0.11</v>
      </c>
      <c r="H321" s="27">
        <v>0.11</v>
      </c>
      <c r="I321" s="27">
        <v>57.185652769999997</v>
      </c>
      <c r="J321" s="11" t="e">
        <f>SUMIF(#REF!,C:C,#REF!)</f>
        <v>#REF!</v>
      </c>
      <c r="K321" s="14" t="e">
        <f>SUMIF(#REF!,C:C,#REF!)</f>
        <v>#REF!</v>
      </c>
      <c r="L321" s="14" t="e">
        <f>SUMIF(#REF!,C:C,#REF!)</f>
        <v>#REF!</v>
      </c>
      <c r="M321" s="13" t="e">
        <f>SUMIF(#REF!,C:C,#REF!)</f>
        <v>#REF!</v>
      </c>
      <c r="N321" s="13"/>
      <c r="O321" s="13"/>
      <c r="P321" s="13"/>
      <c r="Q321" s="13"/>
      <c r="R321" s="10" t="str">
        <f t="shared" si="103"/>
        <v>NO0003733800</v>
      </c>
      <c r="S321" s="10" t="str">
        <f t="shared" si="104"/>
        <v>Orkla ASA</v>
      </c>
      <c r="T321" s="10" t="str">
        <f t="shared" si="105"/>
        <v>Norge</v>
      </c>
      <c r="U321" s="11" t="e">
        <f t="shared" si="106"/>
        <v>#REF!</v>
      </c>
      <c r="V321" s="14" t="e">
        <f t="shared" si="107"/>
        <v>#REF!</v>
      </c>
      <c r="W321" s="14" t="e">
        <f t="shared" si="108"/>
        <v>#REF!</v>
      </c>
      <c r="X321" s="14" t="e">
        <f t="shared" si="109"/>
        <v>#REF!</v>
      </c>
      <c r="Y321" s="6"/>
      <c r="Z321" s="6" t="e">
        <f t="shared" si="110"/>
        <v>#REF!</v>
      </c>
      <c r="AA321" s="6" t="e">
        <f t="shared" si="111"/>
        <v>#REF!</v>
      </c>
      <c r="AB321" s="6" t="e">
        <f t="shared" si="112"/>
        <v>#REF!</v>
      </c>
      <c r="AC321" s="6" t="e">
        <f t="shared" si="113"/>
        <v>#REF!</v>
      </c>
    </row>
    <row r="322" spans="1:29">
      <c r="A322" s="10" t="str">
        <f t="shared" si="114"/>
        <v/>
      </c>
      <c r="B322" s="10"/>
      <c r="C322" s="10" t="s">
        <v>258</v>
      </c>
      <c r="D322" s="10" t="s">
        <v>60</v>
      </c>
      <c r="E322" s="10" t="s">
        <v>15</v>
      </c>
      <c r="F322" s="26">
        <v>21672477</v>
      </c>
      <c r="G322" s="27">
        <v>5.1499999999999995</v>
      </c>
      <c r="H322" s="27">
        <v>5.1499999999999995</v>
      </c>
      <c r="I322" s="27">
        <v>594.90949364999994</v>
      </c>
      <c r="J322" s="11" t="e">
        <f>SUMIF(#REF!,C:C,#REF!)</f>
        <v>#REF!</v>
      </c>
      <c r="K322" s="14" t="e">
        <f>SUMIF(#REF!,C:C,#REF!)</f>
        <v>#REF!</v>
      </c>
      <c r="L322" s="14" t="e">
        <f>SUMIF(#REF!,C:C,#REF!)</f>
        <v>#REF!</v>
      </c>
      <c r="M322" s="13" t="e">
        <f>SUMIF(#REF!,C:C,#REF!)</f>
        <v>#REF!</v>
      </c>
      <c r="N322" s="13"/>
      <c r="O322" s="13"/>
      <c r="P322" s="13"/>
      <c r="Q322" s="13"/>
      <c r="R322" s="10" t="str">
        <f t="shared" si="103"/>
        <v>IS0000000040</v>
      </c>
      <c r="S322" s="10" t="str">
        <f t="shared" si="104"/>
        <v>Ossur HF</v>
      </c>
      <c r="T322" s="10" t="str">
        <f t="shared" si="105"/>
        <v>Island</v>
      </c>
      <c r="U322" s="11" t="e">
        <f t="shared" si="106"/>
        <v>#REF!</v>
      </c>
      <c r="V322" s="14" t="e">
        <f t="shared" si="107"/>
        <v>#REF!</v>
      </c>
      <c r="W322" s="14" t="e">
        <f t="shared" si="108"/>
        <v>#REF!</v>
      </c>
      <c r="X322" s="14" t="e">
        <f t="shared" si="109"/>
        <v>#REF!</v>
      </c>
      <c r="Y322" s="6"/>
      <c r="Z322" s="6" t="e">
        <f t="shared" si="110"/>
        <v>#REF!</v>
      </c>
      <c r="AA322" s="6" t="e">
        <f t="shared" si="111"/>
        <v>#REF!</v>
      </c>
      <c r="AB322" s="6" t="e">
        <f t="shared" si="112"/>
        <v>#REF!</v>
      </c>
      <c r="AC322" s="6" t="e">
        <f t="shared" si="113"/>
        <v>#REF!</v>
      </c>
    </row>
    <row r="323" spans="1:29">
      <c r="A323" s="10" t="str">
        <f t="shared" si="114"/>
        <v/>
      </c>
      <c r="B323" s="10"/>
      <c r="C323" s="10" t="s">
        <v>1098</v>
      </c>
      <c r="D323" s="10" t="s">
        <v>896</v>
      </c>
      <c r="E323" s="10" t="s">
        <v>5</v>
      </c>
      <c r="F323" s="26">
        <v>78517</v>
      </c>
      <c r="G323" s="27">
        <v>0.09</v>
      </c>
      <c r="H323" s="27">
        <v>0.09</v>
      </c>
      <c r="I323" s="27">
        <v>78.541025689999998</v>
      </c>
      <c r="J323" s="11" t="e">
        <f>SUMIF(#REF!,C:C,#REF!)</f>
        <v>#REF!</v>
      </c>
      <c r="K323" s="14" t="e">
        <f>SUMIF(#REF!,C:C,#REF!)</f>
        <v>#REF!</v>
      </c>
      <c r="L323" s="14" t="e">
        <f>SUMIF(#REF!,C:C,#REF!)</f>
        <v>#REF!</v>
      </c>
      <c r="M323" s="13" t="e">
        <f>SUMIF(#REF!,C:C,#REF!)</f>
        <v>#REF!</v>
      </c>
      <c r="N323" s="13"/>
      <c r="O323" s="13"/>
      <c r="P323" s="13"/>
      <c r="Q323" s="13"/>
      <c r="R323" s="10" t="str">
        <f t="shared" si="103"/>
        <v>US6907421019</v>
      </c>
      <c r="S323" s="10" t="str">
        <f t="shared" si="104"/>
        <v>Owens Corning</v>
      </c>
      <c r="T323" s="10" t="str">
        <f t="shared" si="105"/>
        <v>USA</v>
      </c>
      <c r="U323" s="11" t="e">
        <f t="shared" si="106"/>
        <v>#REF!</v>
      </c>
      <c r="V323" s="14" t="e">
        <f t="shared" si="107"/>
        <v>#REF!</v>
      </c>
      <c r="W323" s="14" t="e">
        <f t="shared" si="108"/>
        <v>#REF!</v>
      </c>
      <c r="X323" s="14" t="e">
        <f t="shared" si="109"/>
        <v>#REF!</v>
      </c>
      <c r="Y323" s="6"/>
      <c r="Z323" s="6" t="e">
        <f t="shared" si="110"/>
        <v>#REF!</v>
      </c>
      <c r="AA323" s="6" t="e">
        <f t="shared" si="111"/>
        <v>#REF!</v>
      </c>
      <c r="AB323" s="6" t="e">
        <f t="shared" si="112"/>
        <v>#REF!</v>
      </c>
      <c r="AC323" s="6" t="e">
        <f t="shared" si="113"/>
        <v>#REF!</v>
      </c>
    </row>
    <row r="324" spans="1:29">
      <c r="A324" s="10" t="str">
        <f t="shared" si="114"/>
        <v>Paccar Inc</v>
      </c>
      <c r="B324" s="10" t="str">
        <f>LOWER(D324)</f>
        <v>paccar inc</v>
      </c>
      <c r="C324" s="10" t="s">
        <v>651</v>
      </c>
      <c r="D324" s="10" t="s">
        <v>704</v>
      </c>
      <c r="E324" s="10" t="s">
        <v>5</v>
      </c>
      <c r="F324" s="26">
        <v>119434</v>
      </c>
      <c r="G324" s="27">
        <v>0.02</v>
      </c>
      <c r="H324" s="27">
        <v>0.02</v>
      </c>
      <c r="I324" s="27">
        <v>78.704033050000007</v>
      </c>
      <c r="J324" s="11" t="e">
        <f>SUMIF(#REF!,C:C,#REF!)</f>
        <v>#REF!</v>
      </c>
      <c r="K324" s="14" t="e">
        <f>SUMIF(#REF!,C:C,#REF!)</f>
        <v>#REF!</v>
      </c>
      <c r="L324" s="14" t="e">
        <f>SUMIF(#REF!,C:C,#REF!)</f>
        <v>#REF!</v>
      </c>
      <c r="M324" s="13" t="e">
        <f>SUMIF(#REF!,C:C,#REF!)</f>
        <v>#REF!</v>
      </c>
      <c r="N324" s="13"/>
      <c r="O324" s="13"/>
      <c r="P324" s="13"/>
      <c r="Q324" s="13"/>
      <c r="R324" s="10" t="str">
        <f t="shared" si="103"/>
        <v>US6937181088</v>
      </c>
      <c r="S324" s="10" t="str">
        <f t="shared" si="104"/>
        <v>PACCAR Inc</v>
      </c>
      <c r="T324" s="10" t="str">
        <f t="shared" si="105"/>
        <v>USA</v>
      </c>
      <c r="U324" s="11" t="e">
        <f t="shared" si="106"/>
        <v>#REF!</v>
      </c>
      <c r="V324" s="14" t="e">
        <f t="shared" si="107"/>
        <v>#REF!</v>
      </c>
      <c r="W324" s="14" t="e">
        <f t="shared" si="108"/>
        <v>#REF!</v>
      </c>
      <c r="X324" s="14" t="e">
        <f t="shared" si="109"/>
        <v>#REF!</v>
      </c>
      <c r="Y324" s="6"/>
      <c r="Z324" s="6" t="e">
        <f t="shared" si="110"/>
        <v>#REF!</v>
      </c>
      <c r="AA324" s="6" t="e">
        <f t="shared" si="111"/>
        <v>#REF!</v>
      </c>
      <c r="AB324" s="6" t="e">
        <f t="shared" si="112"/>
        <v>#REF!</v>
      </c>
      <c r="AC324" s="6" t="e">
        <f t="shared" si="113"/>
        <v>#REF!</v>
      </c>
    </row>
    <row r="325" spans="1:29">
      <c r="A325" s="10"/>
      <c r="B325" s="10"/>
      <c r="C325" s="10" t="s">
        <v>652</v>
      </c>
      <c r="D325" s="10" t="s">
        <v>705</v>
      </c>
      <c r="E325" s="10" t="s">
        <v>341</v>
      </c>
      <c r="F325" s="26">
        <v>2745000</v>
      </c>
      <c r="G325" s="27">
        <v>0.01</v>
      </c>
      <c r="H325" s="27">
        <v>0.01</v>
      </c>
      <c r="I325" s="27">
        <v>12.64163799</v>
      </c>
      <c r="J325" s="11" t="e">
        <f>SUMIF(#REF!,C:C,#REF!)</f>
        <v>#REF!</v>
      </c>
      <c r="K325" s="14" t="e">
        <f>SUMIF(#REF!,C:C,#REF!)</f>
        <v>#REF!</v>
      </c>
      <c r="L325" s="14" t="e">
        <f>SUMIF(#REF!,C:C,#REF!)</f>
        <v>#REF!</v>
      </c>
      <c r="M325" s="13" t="e">
        <f>SUMIF(#REF!,C:C,#REF!)</f>
        <v>#REF!</v>
      </c>
      <c r="N325" s="13"/>
      <c r="O325" s="13"/>
      <c r="P325" s="13"/>
      <c r="Q325" s="13"/>
      <c r="R325" s="10" t="str">
        <f t="shared" si="103"/>
        <v>CNE100003F27</v>
      </c>
      <c r="S325" s="10" t="str">
        <f t="shared" si="104"/>
        <v>People's Insurance Co Group of China Ltd/The</v>
      </c>
      <c r="T325" s="10" t="str">
        <f t="shared" si="105"/>
        <v>Kina</v>
      </c>
      <c r="U325" s="11" t="e">
        <f t="shared" si="106"/>
        <v>#REF!</v>
      </c>
      <c r="V325" s="14" t="e">
        <f t="shared" si="107"/>
        <v>#REF!</v>
      </c>
      <c r="W325" s="14" t="e">
        <f t="shared" si="108"/>
        <v>#REF!</v>
      </c>
      <c r="X325" s="14" t="e">
        <f t="shared" si="109"/>
        <v>#REF!</v>
      </c>
      <c r="Y325" s="6"/>
      <c r="Z325" s="6" t="e">
        <f t="shared" si="110"/>
        <v>#REF!</v>
      </c>
      <c r="AA325" s="6" t="e">
        <f t="shared" si="111"/>
        <v>#REF!</v>
      </c>
      <c r="AB325" s="6" t="e">
        <f t="shared" si="112"/>
        <v>#REF!</v>
      </c>
      <c r="AC325" s="6" t="e">
        <f t="shared" si="113"/>
        <v>#REF!</v>
      </c>
    </row>
    <row r="326" spans="1:29">
      <c r="A326" s="10" t="str">
        <f t="shared" si="114"/>
        <v/>
      </c>
      <c r="B326" s="10"/>
      <c r="C326" s="10" t="s">
        <v>259</v>
      </c>
      <c r="D326" s="10" t="s">
        <v>61</v>
      </c>
      <c r="E326" s="10" t="s">
        <v>5</v>
      </c>
      <c r="F326" s="26">
        <v>68946</v>
      </c>
      <c r="G326" s="27">
        <v>0.01</v>
      </c>
      <c r="H326" s="27">
        <v>0.01</v>
      </c>
      <c r="I326" s="27">
        <v>79.021599940000002</v>
      </c>
      <c r="J326" s="11" t="e">
        <f>SUMIF(#REF!,C:C,#REF!)</f>
        <v>#REF!</v>
      </c>
      <c r="K326" s="14" t="e">
        <f>SUMIF(#REF!,C:C,#REF!)</f>
        <v>#REF!</v>
      </c>
      <c r="L326" s="14" t="e">
        <f>SUMIF(#REF!,C:C,#REF!)</f>
        <v>#REF!</v>
      </c>
      <c r="M326" s="13" t="e">
        <f>SUMIF(#REF!,C:C,#REF!)</f>
        <v>#REF!</v>
      </c>
      <c r="N326" s="13"/>
      <c r="O326" s="13"/>
      <c r="P326" s="13"/>
      <c r="Q326" s="13"/>
      <c r="R326" s="10" t="str">
        <f t="shared" si="103"/>
        <v>US7134481081</v>
      </c>
      <c r="S326" s="10" t="str">
        <f t="shared" si="104"/>
        <v>PepsiCo Inc</v>
      </c>
      <c r="T326" s="10" t="str">
        <f t="shared" si="105"/>
        <v>USA</v>
      </c>
      <c r="U326" s="11" t="e">
        <f t="shared" si="106"/>
        <v>#REF!</v>
      </c>
      <c r="V326" s="14" t="e">
        <f t="shared" si="107"/>
        <v>#REF!</v>
      </c>
      <c r="W326" s="14" t="e">
        <f t="shared" si="108"/>
        <v>#REF!</v>
      </c>
      <c r="X326" s="14" t="e">
        <f t="shared" si="109"/>
        <v>#REF!</v>
      </c>
      <c r="Y326" s="6"/>
      <c r="Z326" s="6" t="e">
        <f t="shared" si="110"/>
        <v>#REF!</v>
      </c>
      <c r="AA326" s="6" t="e">
        <f t="shared" si="111"/>
        <v>#REF!</v>
      </c>
      <c r="AB326" s="6" t="e">
        <f t="shared" si="112"/>
        <v>#REF!</v>
      </c>
      <c r="AC326" s="6" t="e">
        <f t="shared" si="113"/>
        <v>#REF!</v>
      </c>
    </row>
    <row r="327" spans="1:29">
      <c r="A327" s="10" t="str">
        <f t="shared" si="114"/>
        <v/>
      </c>
      <c r="B327" s="10"/>
      <c r="C327" s="10" t="s">
        <v>1099</v>
      </c>
      <c r="D327" s="10" t="s">
        <v>897</v>
      </c>
      <c r="E327" s="10" t="s">
        <v>5</v>
      </c>
      <c r="F327" s="26">
        <v>651391</v>
      </c>
      <c r="G327" s="27">
        <v>0.03</v>
      </c>
      <c r="H327" s="27">
        <v>0.03</v>
      </c>
      <c r="I327" s="27">
        <v>79.256381939999997</v>
      </c>
      <c r="J327" s="11" t="e">
        <f>SUMIF(#REF!,C:C,#REF!)</f>
        <v>#REF!</v>
      </c>
      <c r="K327" s="14" t="e">
        <f>SUMIF(#REF!,C:C,#REF!)</f>
        <v>#REF!</v>
      </c>
      <c r="L327" s="14" t="e">
        <f>SUMIF(#REF!,C:C,#REF!)</f>
        <v>#REF!</v>
      </c>
      <c r="M327" s="13" t="e">
        <f>SUMIF(#REF!,C:C,#REF!)</f>
        <v>#REF!</v>
      </c>
      <c r="N327" s="13"/>
      <c r="O327" s="13"/>
      <c r="P327" s="13"/>
      <c r="Q327" s="13"/>
      <c r="R327" s="10" t="str">
        <f t="shared" si="103"/>
        <v>US69331C1080</v>
      </c>
      <c r="S327" s="10" t="str">
        <f t="shared" si="104"/>
        <v>PG&amp;E Corp</v>
      </c>
      <c r="T327" s="10" t="str">
        <f t="shared" si="105"/>
        <v>USA</v>
      </c>
      <c r="U327" s="11" t="e">
        <f t="shared" si="106"/>
        <v>#REF!</v>
      </c>
      <c r="V327" s="14" t="e">
        <f t="shared" si="107"/>
        <v>#REF!</v>
      </c>
      <c r="W327" s="14" t="e">
        <f t="shared" si="108"/>
        <v>#REF!</v>
      </c>
      <c r="X327" s="14" t="e">
        <f t="shared" si="109"/>
        <v>#REF!</v>
      </c>
      <c r="Y327" s="6"/>
      <c r="Z327" s="6" t="e">
        <f t="shared" si="110"/>
        <v>#REF!</v>
      </c>
      <c r="AA327" s="6" t="e">
        <f t="shared" si="111"/>
        <v>#REF!</v>
      </c>
      <c r="AB327" s="6" t="e">
        <f t="shared" si="112"/>
        <v>#REF!</v>
      </c>
      <c r="AC327" s="6" t="e">
        <f t="shared" si="113"/>
        <v>#REF!</v>
      </c>
    </row>
    <row r="328" spans="1:29">
      <c r="A328" s="10" t="str">
        <f t="shared" si="114"/>
        <v/>
      </c>
      <c r="B328" s="10"/>
      <c r="C328" s="10" t="s">
        <v>1100</v>
      </c>
      <c r="D328" s="10" t="s">
        <v>898</v>
      </c>
      <c r="E328" s="10" t="s">
        <v>341</v>
      </c>
      <c r="F328" s="26">
        <v>1407000</v>
      </c>
      <c r="G328" s="27">
        <v>0.01</v>
      </c>
      <c r="H328" s="27">
        <v>0.01</v>
      </c>
      <c r="I328" s="27">
        <v>12.571159270000001</v>
      </c>
      <c r="J328" s="11" t="e">
        <f>SUMIF(#REF!,C:C,#REF!)</f>
        <v>#REF!</v>
      </c>
      <c r="K328" s="14" t="e">
        <f>SUMIF(#REF!,C:C,#REF!)</f>
        <v>#REF!</v>
      </c>
      <c r="L328" s="14" t="e">
        <f>SUMIF(#REF!,C:C,#REF!)</f>
        <v>#REF!</v>
      </c>
      <c r="M328" s="13" t="e">
        <f>SUMIF(#REF!,C:C,#REF!)</f>
        <v>#REF!</v>
      </c>
      <c r="N328" s="13"/>
      <c r="O328" s="13"/>
      <c r="P328" s="13"/>
      <c r="Q328" s="13"/>
      <c r="R328" s="10" t="str">
        <f t="shared" si="103"/>
        <v>CNE000000040</v>
      </c>
      <c r="S328" s="10" t="str">
        <f t="shared" si="104"/>
        <v>Ping An Bank Co Ltd</v>
      </c>
      <c r="T328" s="10" t="str">
        <f t="shared" si="105"/>
        <v>Kina</v>
      </c>
      <c r="U328" s="11" t="e">
        <f t="shared" si="106"/>
        <v>#REF!</v>
      </c>
      <c r="V328" s="14" t="e">
        <f t="shared" si="107"/>
        <v>#REF!</v>
      </c>
      <c r="W328" s="14" t="e">
        <f t="shared" si="108"/>
        <v>#REF!</v>
      </c>
      <c r="X328" s="14" t="e">
        <f t="shared" si="109"/>
        <v>#REF!</v>
      </c>
      <c r="Y328" s="6"/>
      <c r="Z328" s="6" t="e">
        <f t="shared" si="110"/>
        <v>#REF!</v>
      </c>
      <c r="AA328" s="6" t="e">
        <f t="shared" si="111"/>
        <v>#REF!</v>
      </c>
      <c r="AB328" s="6" t="e">
        <f t="shared" si="112"/>
        <v>#REF!</v>
      </c>
      <c r="AC328" s="6" t="e">
        <f t="shared" si="113"/>
        <v>#REF!</v>
      </c>
    </row>
    <row r="329" spans="1:29">
      <c r="A329" s="10" t="str">
        <f t="shared" si="114"/>
        <v/>
      </c>
      <c r="B329" s="10"/>
      <c r="C329" s="10" t="s">
        <v>540</v>
      </c>
      <c r="D329" s="10" t="s">
        <v>598</v>
      </c>
      <c r="E329" s="10" t="s">
        <v>5</v>
      </c>
      <c r="F329" s="26">
        <v>77557</v>
      </c>
      <c r="G329" s="27">
        <v>0.09</v>
      </c>
      <c r="H329" s="27">
        <v>0.09</v>
      </c>
      <c r="I329" s="27">
        <v>21.77264014</v>
      </c>
      <c r="J329" s="11" t="e">
        <f>SUMIF(#REF!,C:C,#REF!)</f>
        <v>#REF!</v>
      </c>
      <c r="K329" s="14" t="e">
        <f>SUMIF(#REF!,C:C,#REF!)</f>
        <v>#REF!</v>
      </c>
      <c r="L329" s="14" t="e">
        <f>SUMIF(#REF!,C:C,#REF!)</f>
        <v>#REF!</v>
      </c>
      <c r="M329" s="13" t="e">
        <f>SUMIF(#REF!,C:C,#REF!)</f>
        <v>#REF!</v>
      </c>
      <c r="N329" s="13"/>
      <c r="O329" s="13"/>
      <c r="P329" s="13"/>
      <c r="Q329" s="13"/>
      <c r="R329" s="10" t="str">
        <f t="shared" si="103"/>
        <v>US69349H1077</v>
      </c>
      <c r="S329" s="10" t="str">
        <f t="shared" si="104"/>
        <v>PNM Resources Inc</v>
      </c>
      <c r="T329" s="10" t="str">
        <f t="shared" si="105"/>
        <v>USA</v>
      </c>
      <c r="U329" s="11" t="e">
        <f t="shared" si="106"/>
        <v>#REF!</v>
      </c>
      <c r="V329" s="14" t="e">
        <f t="shared" si="107"/>
        <v>#REF!</v>
      </c>
      <c r="W329" s="14" t="e">
        <f t="shared" si="108"/>
        <v>#REF!</v>
      </c>
      <c r="X329" s="14" t="e">
        <f t="shared" si="109"/>
        <v>#REF!</v>
      </c>
      <c r="Y329" s="6"/>
      <c r="Z329" s="6" t="e">
        <f t="shared" si="110"/>
        <v>#REF!</v>
      </c>
      <c r="AA329" s="6" t="e">
        <f t="shared" si="111"/>
        <v>#REF!</v>
      </c>
      <c r="AB329" s="6" t="e">
        <f t="shared" si="112"/>
        <v>#REF!</v>
      </c>
      <c r="AC329" s="6" t="e">
        <f t="shared" si="113"/>
        <v>#REF!</v>
      </c>
    </row>
    <row r="330" spans="1:29">
      <c r="A330" s="10" t="str">
        <f t="shared" si="114"/>
        <v>Poste Italiane Spa</v>
      </c>
      <c r="B330" s="10" t="str">
        <f>LOWER(D330)</f>
        <v>poste italiane spa</v>
      </c>
      <c r="C330" s="10" t="s">
        <v>653</v>
      </c>
      <c r="D330" s="10" t="s">
        <v>706</v>
      </c>
      <c r="E330" s="10" t="s">
        <v>12</v>
      </c>
      <c r="F330" s="26">
        <v>947225</v>
      </c>
      <c r="G330" s="27">
        <v>6.9999999999999993E-2</v>
      </c>
      <c r="H330" s="27">
        <v>6.9999999999999993E-2</v>
      </c>
      <c r="I330" s="27">
        <v>72.553173709999996</v>
      </c>
      <c r="J330" s="11" t="e">
        <f>SUMIF(#REF!,C:C,#REF!)</f>
        <v>#REF!</v>
      </c>
      <c r="K330" s="14" t="e">
        <f>SUMIF(#REF!,C:C,#REF!)</f>
        <v>#REF!</v>
      </c>
      <c r="L330" s="14" t="e">
        <f>SUMIF(#REF!,C:C,#REF!)</f>
        <v>#REF!</v>
      </c>
      <c r="M330" s="13" t="e">
        <f>SUMIF(#REF!,C:C,#REF!)</f>
        <v>#REF!</v>
      </c>
      <c r="N330" s="13"/>
      <c r="O330" s="13"/>
      <c r="P330" s="13"/>
      <c r="Q330" s="13"/>
      <c r="R330" s="10" t="str">
        <f t="shared" ref="R330" si="115">C330</f>
        <v>IT0003796171</v>
      </c>
      <c r="S330" s="10" t="str">
        <f t="shared" ref="S330" si="116">D330</f>
        <v>Poste Italiane SpA</v>
      </c>
      <c r="T330" s="10" t="str">
        <f t="shared" si="105"/>
        <v>Italien</v>
      </c>
      <c r="U330" s="11" t="e">
        <f t="shared" ref="U330" si="117">F330+J330+N330</f>
        <v>#REF!</v>
      </c>
      <c r="V330" s="14" t="e">
        <f t="shared" ref="V330" si="118">G330+K330+O330</f>
        <v>#REF!</v>
      </c>
      <c r="W330" s="14" t="e">
        <f t="shared" ref="W330" si="119">H330+L330+P330</f>
        <v>#REF!</v>
      </c>
      <c r="X330" s="14" t="e">
        <f t="shared" ref="X330" si="120">I330+M330+Q330</f>
        <v>#REF!</v>
      </c>
      <c r="Y330" s="6"/>
      <c r="Z330" s="6" t="e">
        <f t="shared" si="110"/>
        <v>#REF!</v>
      </c>
      <c r="AA330" s="6" t="e">
        <f t="shared" si="111"/>
        <v>#REF!</v>
      </c>
      <c r="AB330" s="6" t="e">
        <f t="shared" si="112"/>
        <v>#REF!</v>
      </c>
      <c r="AC330" s="6" t="e">
        <f t="shared" si="113"/>
        <v>#REF!</v>
      </c>
    </row>
    <row r="331" spans="1:29">
      <c r="A331" s="10" t="str">
        <f t="shared" si="114"/>
        <v/>
      </c>
      <c r="B331" s="10"/>
      <c r="C331" s="10" t="s">
        <v>1101</v>
      </c>
      <c r="D331" s="10" t="s">
        <v>899</v>
      </c>
      <c r="E331" s="10" t="s">
        <v>19</v>
      </c>
      <c r="F331" s="26">
        <v>405983</v>
      </c>
      <c r="G331" s="27">
        <v>6.9999999999999993E-2</v>
      </c>
      <c r="H331" s="27">
        <v>6.9999999999999993E-2</v>
      </c>
      <c r="I331" s="27">
        <v>78.725160970000005</v>
      </c>
      <c r="J331" s="11" t="e">
        <f>SUMIF(#REF!,C:C,#REF!)</f>
        <v>#REF!</v>
      </c>
      <c r="K331" s="14" t="e">
        <f>SUMIF(#REF!,C:C,#REF!)</f>
        <v>#REF!</v>
      </c>
      <c r="L331" s="14" t="e">
        <f>SUMIF(#REF!,C:C,#REF!)</f>
        <v>#REF!</v>
      </c>
      <c r="M331" s="13" t="e">
        <f>SUMIF(#REF!,C:C,#REF!)</f>
        <v>#REF!</v>
      </c>
      <c r="N331" s="13"/>
      <c r="O331" s="13"/>
      <c r="P331" s="13"/>
      <c r="Q331" s="13"/>
      <c r="R331" s="10" t="str">
        <f t="shared" ref="R331:R405" si="121">C331</f>
        <v>CA7392391016</v>
      </c>
      <c r="S331" s="10" t="str">
        <f t="shared" ref="S331:S405" si="122">D331</f>
        <v>Power Corp of Canada</v>
      </c>
      <c r="T331" s="10" t="str">
        <f t="shared" ref="T331:T405" si="123">E331</f>
        <v>Canada</v>
      </c>
      <c r="U331" s="11" t="e">
        <f t="shared" ref="U331:U405" si="124">F331+J331+N331</f>
        <v>#REF!</v>
      </c>
      <c r="V331" s="14" t="e">
        <f t="shared" ref="V331:V405" si="125">G331+K331+O331</f>
        <v>#REF!</v>
      </c>
      <c r="W331" s="14" t="e">
        <f t="shared" ref="W331:W405" si="126">H331+L331+P331</f>
        <v>#REF!</v>
      </c>
      <c r="X331" s="14" t="e">
        <f t="shared" ref="X331:X405" si="127">I331+M331+Q331</f>
        <v>#REF!</v>
      </c>
      <c r="Y331" s="6"/>
      <c r="Z331" s="6" t="e">
        <f t="shared" si="110"/>
        <v>#REF!</v>
      </c>
      <c r="AA331" s="6" t="e">
        <f t="shared" si="111"/>
        <v>#REF!</v>
      </c>
      <c r="AB331" s="6" t="e">
        <f t="shared" si="112"/>
        <v>#REF!</v>
      </c>
      <c r="AC331" s="6" t="e">
        <f t="shared" si="113"/>
        <v>#REF!</v>
      </c>
    </row>
    <row r="332" spans="1:29">
      <c r="A332" s="10" t="str">
        <f t="shared" si="114"/>
        <v/>
      </c>
      <c r="B332" s="10"/>
      <c r="C332" s="10" t="s">
        <v>1102</v>
      </c>
      <c r="D332" s="10" t="s">
        <v>900</v>
      </c>
      <c r="E332" s="10" t="s">
        <v>5</v>
      </c>
      <c r="F332" s="26">
        <v>56682</v>
      </c>
      <c r="G332" s="27">
        <v>0.16</v>
      </c>
      <c r="H332" s="27">
        <v>0.16</v>
      </c>
      <c r="I332" s="27">
        <v>78.705100779999995</v>
      </c>
      <c r="J332" s="11" t="e">
        <f>SUMIF(#REF!,C:C,#REF!)</f>
        <v>#REF!</v>
      </c>
      <c r="K332" s="14" t="e">
        <f>SUMIF(#REF!,C:C,#REF!)</f>
        <v>#REF!</v>
      </c>
      <c r="L332" s="14" t="e">
        <f>SUMIF(#REF!,C:C,#REF!)</f>
        <v>#REF!</v>
      </c>
      <c r="M332" s="13" t="e">
        <f>SUMIF(#REF!,C:C,#REF!)</f>
        <v>#REF!</v>
      </c>
      <c r="N332" s="13"/>
      <c r="O332" s="13"/>
      <c r="P332" s="13"/>
      <c r="Q332" s="13"/>
      <c r="R332" s="10" t="str">
        <f t="shared" si="121"/>
        <v>US74164M1080</v>
      </c>
      <c r="S332" s="10" t="str">
        <f t="shared" si="122"/>
        <v>Primerica Inc</v>
      </c>
      <c r="T332" s="10" t="str">
        <f t="shared" si="123"/>
        <v>USA</v>
      </c>
      <c r="U332" s="11" t="e">
        <f t="shared" si="124"/>
        <v>#REF!</v>
      </c>
      <c r="V332" s="14" t="e">
        <f t="shared" si="125"/>
        <v>#REF!</v>
      </c>
      <c r="W332" s="14" t="e">
        <f t="shared" si="126"/>
        <v>#REF!</v>
      </c>
      <c r="X332" s="14" t="e">
        <f t="shared" si="127"/>
        <v>#REF!</v>
      </c>
      <c r="Y332" s="6"/>
      <c r="Z332" s="6" t="e">
        <f t="shared" si="110"/>
        <v>#REF!</v>
      </c>
      <c r="AA332" s="6" t="e">
        <f t="shared" si="111"/>
        <v>#REF!</v>
      </c>
      <c r="AB332" s="6" t="e">
        <f t="shared" si="112"/>
        <v>#REF!</v>
      </c>
      <c r="AC332" s="6" t="e">
        <f t="shared" si="113"/>
        <v>#REF!</v>
      </c>
    </row>
    <row r="333" spans="1:29">
      <c r="A333" s="10" t="str">
        <f t="shared" si="114"/>
        <v/>
      </c>
      <c r="B333" s="10"/>
      <c r="C333" s="10" t="s">
        <v>260</v>
      </c>
      <c r="D333" s="10" t="s">
        <v>63</v>
      </c>
      <c r="E333" s="10" t="s">
        <v>5</v>
      </c>
      <c r="F333" s="26">
        <v>79963</v>
      </c>
      <c r="G333" s="27">
        <v>0</v>
      </c>
      <c r="H333" s="27">
        <v>0</v>
      </c>
      <c r="I333" s="27">
        <v>79.07551497</v>
      </c>
      <c r="J333" s="11" t="e">
        <f>SUMIF(#REF!,C:C,#REF!)</f>
        <v>#REF!</v>
      </c>
      <c r="K333" s="14" t="e">
        <f>SUMIF(#REF!,C:C,#REF!)</f>
        <v>#REF!</v>
      </c>
      <c r="L333" s="14" t="e">
        <f>SUMIF(#REF!,C:C,#REF!)</f>
        <v>#REF!</v>
      </c>
      <c r="M333" s="13" t="e">
        <f>SUMIF(#REF!,C:C,#REF!)</f>
        <v>#REF!</v>
      </c>
      <c r="N333" s="13"/>
      <c r="O333" s="13"/>
      <c r="P333" s="13"/>
      <c r="Q333" s="13"/>
      <c r="R333" s="10" t="str">
        <f t="shared" si="121"/>
        <v>US7427181091</v>
      </c>
      <c r="S333" s="10" t="str">
        <f t="shared" si="122"/>
        <v>Procter &amp; Gamble Co/The</v>
      </c>
      <c r="T333" s="10" t="str">
        <f t="shared" si="123"/>
        <v>USA</v>
      </c>
      <c r="U333" s="11" t="e">
        <f t="shared" si="124"/>
        <v>#REF!</v>
      </c>
      <c r="V333" s="14" t="e">
        <f t="shared" si="125"/>
        <v>#REF!</v>
      </c>
      <c r="W333" s="14" t="e">
        <f t="shared" si="126"/>
        <v>#REF!</v>
      </c>
      <c r="X333" s="14" t="e">
        <f t="shared" si="127"/>
        <v>#REF!</v>
      </c>
      <c r="Y333" s="6"/>
      <c r="Z333" s="6" t="e">
        <f t="shared" si="110"/>
        <v>#REF!</v>
      </c>
      <c r="AA333" s="6" t="e">
        <f t="shared" si="111"/>
        <v>#REF!</v>
      </c>
      <c r="AB333" s="6" t="e">
        <f t="shared" si="112"/>
        <v>#REF!</v>
      </c>
      <c r="AC333" s="6" t="e">
        <f t="shared" si="113"/>
        <v>#REF!</v>
      </c>
    </row>
    <row r="334" spans="1:29">
      <c r="A334" s="10" t="str">
        <f t="shared" si="114"/>
        <v/>
      </c>
      <c r="B334" s="10"/>
      <c r="C334" s="10" t="s">
        <v>1103</v>
      </c>
      <c r="D334" s="10" t="s">
        <v>901</v>
      </c>
      <c r="E334" s="10" t="s">
        <v>6</v>
      </c>
      <c r="F334" s="26">
        <v>77685</v>
      </c>
      <c r="G334" s="27">
        <v>0.16999999999999998</v>
      </c>
      <c r="H334" s="27">
        <v>0.16999999999999998</v>
      </c>
      <c r="I334" s="27">
        <v>73.252611099999996</v>
      </c>
      <c r="J334" s="11" t="e">
        <f>SUMIF(#REF!,C:C,#REF!)</f>
        <v>#REF!</v>
      </c>
      <c r="K334" s="14" t="e">
        <f>SUMIF(#REF!,C:C,#REF!)</f>
        <v>#REF!</v>
      </c>
      <c r="L334" s="14" t="e">
        <f>SUMIF(#REF!,C:C,#REF!)</f>
        <v>#REF!</v>
      </c>
      <c r="M334" s="13" t="e">
        <f>SUMIF(#REF!,C:C,#REF!)</f>
        <v>#REF!</v>
      </c>
      <c r="N334" s="13"/>
      <c r="O334" s="13"/>
      <c r="P334" s="13"/>
      <c r="Q334" s="13"/>
      <c r="R334" s="10" t="str">
        <f t="shared" si="121"/>
        <v>CH0018294154</v>
      </c>
      <c r="S334" s="10" t="str">
        <f t="shared" si="122"/>
        <v>PSP Swiss Property AG</v>
      </c>
      <c r="T334" s="10" t="str">
        <f t="shared" si="123"/>
        <v>Schweiz</v>
      </c>
      <c r="U334" s="11" t="e">
        <f t="shared" si="124"/>
        <v>#REF!</v>
      </c>
      <c r="V334" s="14" t="e">
        <f t="shared" si="125"/>
        <v>#REF!</v>
      </c>
      <c r="W334" s="14" t="e">
        <f t="shared" si="126"/>
        <v>#REF!</v>
      </c>
      <c r="X334" s="14" t="e">
        <f t="shared" si="127"/>
        <v>#REF!</v>
      </c>
      <c r="Y334" s="6"/>
      <c r="Z334" s="6" t="e">
        <f t="shared" si="110"/>
        <v>#REF!</v>
      </c>
      <c r="AA334" s="6" t="e">
        <f t="shared" si="111"/>
        <v>#REF!</v>
      </c>
      <c r="AB334" s="6" t="e">
        <f t="shared" si="112"/>
        <v>#REF!</v>
      </c>
      <c r="AC334" s="6" t="e">
        <f t="shared" si="113"/>
        <v>#REF!</v>
      </c>
    </row>
    <row r="335" spans="1:29">
      <c r="A335" s="10" t="str">
        <f t="shared" si="114"/>
        <v/>
      </c>
      <c r="B335" s="10"/>
      <c r="C335" s="10" t="s">
        <v>199</v>
      </c>
      <c r="D335" s="10" t="s">
        <v>64</v>
      </c>
      <c r="E335" s="10" t="s">
        <v>5</v>
      </c>
      <c r="F335" s="26">
        <v>192539</v>
      </c>
      <c r="G335" s="27">
        <v>0.04</v>
      </c>
      <c r="H335" s="27">
        <v>0.04</v>
      </c>
      <c r="I335" s="27">
        <v>79.453299220000005</v>
      </c>
      <c r="J335" s="11" t="e">
        <f>SUMIF(#REF!,C:C,#REF!)</f>
        <v>#REF!</v>
      </c>
      <c r="K335" s="14" t="e">
        <f>SUMIF(#REF!,C:C,#REF!)</f>
        <v>#REF!</v>
      </c>
      <c r="L335" s="14" t="e">
        <f>SUMIF(#REF!,C:C,#REF!)</f>
        <v>#REF!</v>
      </c>
      <c r="M335" s="13" t="e">
        <f>SUMIF(#REF!,C:C,#REF!)</f>
        <v>#REF!</v>
      </c>
      <c r="N335" s="13"/>
      <c r="O335" s="13"/>
      <c r="P335" s="13"/>
      <c r="Q335" s="13"/>
      <c r="R335" s="10" t="str">
        <f t="shared" si="121"/>
        <v>US7445731067</v>
      </c>
      <c r="S335" s="10" t="str">
        <f t="shared" si="122"/>
        <v>Public Service Enterprise Group Inc</v>
      </c>
      <c r="T335" s="10" t="str">
        <f t="shared" si="123"/>
        <v>USA</v>
      </c>
      <c r="U335" s="11" t="e">
        <f t="shared" si="124"/>
        <v>#REF!</v>
      </c>
      <c r="V335" s="14" t="e">
        <f t="shared" si="125"/>
        <v>#REF!</v>
      </c>
      <c r="W335" s="14" t="e">
        <f t="shared" si="126"/>
        <v>#REF!</v>
      </c>
      <c r="X335" s="14" t="e">
        <f t="shared" si="127"/>
        <v>#REF!</v>
      </c>
      <c r="Y335" s="6"/>
      <c r="Z335" s="6" t="e">
        <f t="shared" si="110"/>
        <v>#REF!</v>
      </c>
      <c r="AA335" s="6" t="e">
        <f t="shared" si="111"/>
        <v>#REF!</v>
      </c>
      <c r="AB335" s="6" t="e">
        <f t="shared" si="112"/>
        <v>#REF!</v>
      </c>
      <c r="AC335" s="6" t="e">
        <f t="shared" si="113"/>
        <v>#REF!</v>
      </c>
    </row>
    <row r="336" spans="1:29">
      <c r="A336" s="10" t="str">
        <f t="shared" si="114"/>
        <v/>
      </c>
      <c r="B336" s="10"/>
      <c r="C336" s="10" t="s">
        <v>261</v>
      </c>
      <c r="D336" s="10" t="s">
        <v>65</v>
      </c>
      <c r="E336" s="10" t="s">
        <v>5</v>
      </c>
      <c r="F336" s="26">
        <v>38258</v>
      </c>
      <c r="G336" s="27">
        <v>0.02</v>
      </c>
      <c r="H336" s="27">
        <v>0.02</v>
      </c>
      <c r="I336" s="27">
        <v>78.744252470000006</v>
      </c>
      <c r="J336" s="11" t="e">
        <f>SUMIF(#REF!,C:C,#REF!)</f>
        <v>#REF!</v>
      </c>
      <c r="K336" s="14" t="e">
        <f>SUMIF(#REF!,C:C,#REF!)</f>
        <v>#REF!</v>
      </c>
      <c r="L336" s="14" t="e">
        <f>SUMIF(#REF!,C:C,#REF!)</f>
        <v>#REF!</v>
      </c>
      <c r="M336" s="13" t="e">
        <f>SUMIF(#REF!,C:C,#REF!)</f>
        <v>#REF!</v>
      </c>
      <c r="N336" s="13"/>
      <c r="O336" s="13"/>
      <c r="P336" s="13"/>
      <c r="Q336" s="13"/>
      <c r="R336" s="10" t="str">
        <f t="shared" si="121"/>
        <v>US74460D1090</v>
      </c>
      <c r="S336" s="10" t="str">
        <f t="shared" si="122"/>
        <v>Public Storage</v>
      </c>
      <c r="T336" s="10" t="str">
        <f t="shared" si="123"/>
        <v>USA</v>
      </c>
      <c r="U336" s="11" t="e">
        <f t="shared" si="124"/>
        <v>#REF!</v>
      </c>
      <c r="V336" s="14" t="e">
        <f t="shared" si="125"/>
        <v>#REF!</v>
      </c>
      <c r="W336" s="14" t="e">
        <f t="shared" si="126"/>
        <v>#REF!</v>
      </c>
      <c r="X336" s="14" t="e">
        <f t="shared" si="127"/>
        <v>#REF!</v>
      </c>
      <c r="Y336" s="6"/>
      <c r="Z336" s="6" t="e">
        <f t="shared" si="110"/>
        <v>#REF!</v>
      </c>
      <c r="AA336" s="6" t="e">
        <f t="shared" si="111"/>
        <v>#REF!</v>
      </c>
      <c r="AB336" s="6" t="e">
        <f t="shared" si="112"/>
        <v>#REF!</v>
      </c>
      <c r="AC336" s="6" t="e">
        <f t="shared" si="113"/>
        <v>#REF!</v>
      </c>
    </row>
    <row r="337" spans="1:29">
      <c r="A337" s="10" t="str">
        <f t="shared" si="114"/>
        <v/>
      </c>
      <c r="B337" s="10"/>
      <c r="C337" s="10" t="s">
        <v>1104</v>
      </c>
      <c r="D337" s="10" t="s">
        <v>902</v>
      </c>
      <c r="E337" s="10" t="s">
        <v>9</v>
      </c>
      <c r="F337" s="26">
        <v>114921</v>
      </c>
      <c r="G337" s="27">
        <v>0.05</v>
      </c>
      <c r="H337" s="27">
        <v>0</v>
      </c>
      <c r="I337" s="27">
        <v>71.961484609999999</v>
      </c>
      <c r="J337" s="11" t="e">
        <f>SUMIF(#REF!,C:C,#REF!)</f>
        <v>#REF!</v>
      </c>
      <c r="K337" s="14" t="e">
        <f>SUMIF(#REF!,C:C,#REF!)</f>
        <v>#REF!</v>
      </c>
      <c r="L337" s="14" t="e">
        <f>SUMIF(#REF!,C:C,#REF!)</f>
        <v>#REF!</v>
      </c>
      <c r="M337" s="13" t="e">
        <f>SUMIF(#REF!,C:C,#REF!)</f>
        <v>#REF!</v>
      </c>
      <c r="N337" s="13"/>
      <c r="O337" s="13"/>
      <c r="P337" s="13"/>
      <c r="Q337" s="13"/>
      <c r="R337" s="10" t="str">
        <f t="shared" si="121"/>
        <v>FR0000130577</v>
      </c>
      <c r="S337" s="10" t="str">
        <f t="shared" si="122"/>
        <v>Publicis Groupe SA</v>
      </c>
      <c r="T337" s="10" t="str">
        <f t="shared" si="123"/>
        <v>Frankrig</v>
      </c>
      <c r="U337" s="11" t="e">
        <f t="shared" si="124"/>
        <v>#REF!</v>
      </c>
      <c r="V337" s="14" t="e">
        <f t="shared" si="125"/>
        <v>#REF!</v>
      </c>
      <c r="W337" s="14" t="e">
        <f t="shared" si="126"/>
        <v>#REF!</v>
      </c>
      <c r="X337" s="14" t="e">
        <f t="shared" si="127"/>
        <v>#REF!</v>
      </c>
      <c r="Y337" s="6"/>
      <c r="Z337" s="6" t="e">
        <f t="shared" ref="Z337:Z400" si="128">U337-N337-J337-F337</f>
        <v>#REF!</v>
      </c>
      <c r="AA337" s="6" t="e">
        <f t="shared" si="111"/>
        <v>#REF!</v>
      </c>
      <c r="AB337" s="6" t="e">
        <f t="shared" si="112"/>
        <v>#REF!</v>
      </c>
      <c r="AC337" s="6" t="e">
        <f t="shared" si="113"/>
        <v>#REF!</v>
      </c>
    </row>
    <row r="338" spans="1:29">
      <c r="A338" s="10" t="str">
        <f t="shared" si="114"/>
        <v/>
      </c>
      <c r="B338" s="10"/>
      <c r="C338" s="10" t="s">
        <v>1105</v>
      </c>
      <c r="D338" s="10" t="s">
        <v>903</v>
      </c>
      <c r="E338" s="10" t="s">
        <v>5</v>
      </c>
      <c r="F338" s="26">
        <v>112378</v>
      </c>
      <c r="G338" s="27">
        <v>0.05</v>
      </c>
      <c r="H338" s="27">
        <v>0.05</v>
      </c>
      <c r="I338" s="27">
        <v>78.278395599999996</v>
      </c>
      <c r="J338" s="11" t="e">
        <f>SUMIF(#REF!,C:C,#REF!)</f>
        <v>#REF!</v>
      </c>
      <c r="K338" s="14" t="e">
        <f>SUMIF(#REF!,C:C,#REF!)</f>
        <v>#REF!</v>
      </c>
      <c r="L338" s="14" t="e">
        <f>SUMIF(#REF!,C:C,#REF!)</f>
        <v>#REF!</v>
      </c>
      <c r="M338" s="13" t="e">
        <f>SUMIF(#REF!,C:C,#REF!)</f>
        <v>#REF!</v>
      </c>
      <c r="N338" s="13"/>
      <c r="O338" s="13"/>
      <c r="P338" s="13"/>
      <c r="Q338" s="13"/>
      <c r="R338" s="10" t="str">
        <f t="shared" si="121"/>
        <v>US7458671010</v>
      </c>
      <c r="S338" s="10" t="str">
        <f t="shared" si="122"/>
        <v>PulteGroup Inc</v>
      </c>
      <c r="T338" s="10" t="str">
        <f t="shared" si="123"/>
        <v>USA</v>
      </c>
      <c r="U338" s="11" t="e">
        <f t="shared" si="124"/>
        <v>#REF!</v>
      </c>
      <c r="V338" s="14" t="e">
        <f t="shared" si="125"/>
        <v>#REF!</v>
      </c>
      <c r="W338" s="14" t="e">
        <f t="shared" si="126"/>
        <v>#REF!</v>
      </c>
      <c r="X338" s="14" t="e">
        <f t="shared" si="127"/>
        <v>#REF!</v>
      </c>
      <c r="Y338" s="6"/>
      <c r="Z338" s="6" t="e">
        <f t="shared" si="128"/>
        <v>#REF!</v>
      </c>
      <c r="AA338" s="6" t="e">
        <f t="shared" si="111"/>
        <v>#REF!</v>
      </c>
      <c r="AB338" s="6" t="e">
        <f t="shared" si="112"/>
        <v>#REF!</v>
      </c>
      <c r="AC338" s="6" t="e">
        <f t="shared" si="113"/>
        <v>#REF!</v>
      </c>
    </row>
    <row r="339" spans="1:29">
      <c r="A339" s="10" t="str">
        <f t="shared" si="114"/>
        <v/>
      </c>
      <c r="B339" s="10"/>
      <c r="C339" s="10" t="s">
        <v>654</v>
      </c>
      <c r="D339" s="10" t="s">
        <v>707</v>
      </c>
      <c r="E339" s="10" t="s">
        <v>18</v>
      </c>
      <c r="F339" s="26">
        <v>3465788</v>
      </c>
      <c r="G339" s="27">
        <v>0.2</v>
      </c>
      <c r="H339" s="27">
        <v>0.2</v>
      </c>
      <c r="I339" s="27">
        <v>85.699386809999993</v>
      </c>
      <c r="J339" s="11" t="e">
        <f>SUMIF(#REF!,C:C,#REF!)</f>
        <v>#REF!</v>
      </c>
      <c r="K339" s="14" t="e">
        <f>SUMIF(#REF!,C:C,#REF!)</f>
        <v>#REF!</v>
      </c>
      <c r="L339" s="14" t="e">
        <f>SUMIF(#REF!,C:C,#REF!)</f>
        <v>#REF!</v>
      </c>
      <c r="M339" s="13" t="e">
        <f>SUMIF(#REF!,C:C,#REF!)</f>
        <v>#REF!</v>
      </c>
      <c r="N339" s="13"/>
      <c r="O339" s="13"/>
      <c r="P339" s="13"/>
      <c r="Q339" s="13"/>
      <c r="R339" s="10" t="str">
        <f t="shared" si="121"/>
        <v>AU000000QAN2</v>
      </c>
      <c r="S339" s="10" t="str">
        <f t="shared" si="122"/>
        <v>Qantas Airways Ltd</v>
      </c>
      <c r="T339" s="10" t="str">
        <f t="shared" si="123"/>
        <v>Australien</v>
      </c>
      <c r="U339" s="11" t="e">
        <f t="shared" si="124"/>
        <v>#REF!</v>
      </c>
      <c r="V339" s="14" t="e">
        <f t="shared" si="125"/>
        <v>#REF!</v>
      </c>
      <c r="W339" s="14" t="e">
        <f t="shared" si="126"/>
        <v>#REF!</v>
      </c>
      <c r="X339" s="14" t="e">
        <f t="shared" si="127"/>
        <v>#REF!</v>
      </c>
      <c r="Y339" s="6"/>
      <c r="Z339" s="6" t="e">
        <f t="shared" si="128"/>
        <v>#REF!</v>
      </c>
      <c r="AA339" s="6" t="e">
        <f t="shared" si="111"/>
        <v>#REF!</v>
      </c>
      <c r="AB339" s="6" t="e">
        <f t="shared" si="112"/>
        <v>#REF!</v>
      </c>
      <c r="AC339" s="6" t="e">
        <f t="shared" si="113"/>
        <v>#REF!</v>
      </c>
    </row>
    <row r="340" spans="1:29">
      <c r="A340" s="10" t="str">
        <f t="shared" si="114"/>
        <v/>
      </c>
      <c r="B340" s="10"/>
      <c r="C340" s="10" t="s">
        <v>1106</v>
      </c>
      <c r="D340" s="10" t="s">
        <v>904</v>
      </c>
      <c r="E340" s="10" t="s">
        <v>18</v>
      </c>
      <c r="F340" s="26">
        <v>1265213</v>
      </c>
      <c r="G340" s="27">
        <v>0.08</v>
      </c>
      <c r="H340" s="27">
        <v>0.08</v>
      </c>
      <c r="I340" s="27">
        <v>86.281987259999994</v>
      </c>
      <c r="J340" s="11" t="e">
        <f>SUMIF(#REF!,C:C,#REF!)</f>
        <v>#REF!</v>
      </c>
      <c r="K340" s="14" t="e">
        <f>SUMIF(#REF!,C:C,#REF!)</f>
        <v>#REF!</v>
      </c>
      <c r="L340" s="14" t="e">
        <f>SUMIF(#REF!,C:C,#REF!)</f>
        <v>#REF!</v>
      </c>
      <c r="M340" s="13" t="e">
        <f>SUMIF(#REF!,C:C,#REF!)</f>
        <v>#REF!</v>
      </c>
      <c r="N340" s="13"/>
      <c r="O340" s="13"/>
      <c r="P340" s="13"/>
      <c r="Q340" s="13"/>
      <c r="R340" s="10" t="str">
        <f t="shared" si="121"/>
        <v>AU000000QBE9</v>
      </c>
      <c r="S340" s="10" t="str">
        <f t="shared" si="122"/>
        <v>QBE Insurance Group Ltd</v>
      </c>
      <c r="T340" s="10" t="str">
        <f t="shared" si="123"/>
        <v>Australien</v>
      </c>
      <c r="U340" s="11" t="e">
        <f t="shared" si="124"/>
        <v>#REF!</v>
      </c>
      <c r="V340" s="14" t="e">
        <f t="shared" si="125"/>
        <v>#REF!</v>
      </c>
      <c r="W340" s="14" t="e">
        <f t="shared" si="126"/>
        <v>#REF!</v>
      </c>
      <c r="X340" s="14" t="e">
        <f t="shared" si="127"/>
        <v>#REF!</v>
      </c>
      <c r="Y340" s="6"/>
      <c r="Z340" s="6" t="e">
        <f t="shared" si="128"/>
        <v>#REF!</v>
      </c>
      <c r="AA340" s="6" t="e">
        <f t="shared" si="111"/>
        <v>#REF!</v>
      </c>
      <c r="AB340" s="6" t="e">
        <f t="shared" si="112"/>
        <v>#REF!</v>
      </c>
      <c r="AC340" s="6" t="e">
        <f t="shared" si="113"/>
        <v>#REF!</v>
      </c>
    </row>
    <row r="341" spans="1:29">
      <c r="A341" s="10" t="str">
        <f t="shared" si="114"/>
        <v/>
      </c>
      <c r="B341" s="10"/>
      <c r="C341" s="10" t="s">
        <v>401</v>
      </c>
      <c r="D341" s="10" t="s">
        <v>443</v>
      </c>
      <c r="E341" s="10" t="s">
        <v>5</v>
      </c>
      <c r="F341" s="26">
        <v>403713</v>
      </c>
      <c r="G341" s="27">
        <v>0.26</v>
      </c>
      <c r="H341" s="27">
        <v>0.26</v>
      </c>
      <c r="I341" s="27">
        <v>77.781373759999994</v>
      </c>
      <c r="J341" s="11" t="e">
        <f>SUMIF(#REF!,C:C,#REF!)</f>
        <v>#REF!</v>
      </c>
      <c r="K341" s="14" t="e">
        <f>SUMIF(#REF!,C:C,#REF!)</f>
        <v>#REF!</v>
      </c>
      <c r="L341" s="14" t="e">
        <f>SUMIF(#REF!,C:C,#REF!)</f>
        <v>#REF!</v>
      </c>
      <c r="M341" s="13" t="e">
        <f>SUMIF(#REF!,C:C,#REF!)</f>
        <v>#REF!</v>
      </c>
      <c r="N341" s="13"/>
      <c r="O341" s="13"/>
      <c r="P341" s="13"/>
      <c r="Q341" s="13"/>
      <c r="R341" s="10" t="str">
        <f t="shared" si="121"/>
        <v>US7502361014</v>
      </c>
      <c r="S341" s="10" t="str">
        <f t="shared" si="122"/>
        <v>Radian Group Inc</v>
      </c>
      <c r="T341" s="10" t="str">
        <f t="shared" si="123"/>
        <v>USA</v>
      </c>
      <c r="U341" s="11" t="e">
        <f t="shared" si="124"/>
        <v>#REF!</v>
      </c>
      <c r="V341" s="14" t="e">
        <f t="shared" si="125"/>
        <v>#REF!</v>
      </c>
      <c r="W341" s="14" t="e">
        <f t="shared" si="126"/>
        <v>#REF!</v>
      </c>
      <c r="X341" s="14" t="e">
        <f t="shared" si="127"/>
        <v>#REF!</v>
      </c>
      <c r="Y341" s="6"/>
      <c r="Z341" s="6" t="e">
        <f t="shared" si="128"/>
        <v>#REF!</v>
      </c>
      <c r="AA341" s="6" t="e">
        <f t="shared" si="111"/>
        <v>#REF!</v>
      </c>
      <c r="AB341" s="6" t="e">
        <f t="shared" si="112"/>
        <v>#REF!</v>
      </c>
      <c r="AC341" s="6" t="e">
        <f t="shared" si="113"/>
        <v>#REF!</v>
      </c>
    </row>
    <row r="342" spans="1:29">
      <c r="A342" s="10" t="str">
        <f t="shared" si="114"/>
        <v/>
      </c>
      <c r="B342" s="10"/>
      <c r="C342" s="10" t="s">
        <v>655</v>
      </c>
      <c r="D342" s="10" t="s">
        <v>708</v>
      </c>
      <c r="E342" s="10" t="s">
        <v>16</v>
      </c>
      <c r="F342" s="26">
        <v>519577</v>
      </c>
      <c r="G342" s="27">
        <v>0.16</v>
      </c>
      <c r="H342" s="27">
        <v>0.16</v>
      </c>
      <c r="I342" s="27">
        <v>72.312881579999996</v>
      </c>
      <c r="J342" s="11" t="e">
        <f>SUMIF(#REF!,C:C,#REF!)</f>
        <v>#REF!</v>
      </c>
      <c r="K342" s="14" t="e">
        <f>SUMIF(#REF!,C:C,#REF!)</f>
        <v>#REF!</v>
      </c>
      <c r="L342" s="14" t="e">
        <f>SUMIF(#REF!,C:C,#REF!)</f>
        <v>#REF!</v>
      </c>
      <c r="M342" s="13" t="e">
        <f>SUMIF(#REF!,C:C,#REF!)</f>
        <v>#REF!</v>
      </c>
      <c r="N342" s="13"/>
      <c r="O342" s="13"/>
      <c r="P342" s="13"/>
      <c r="Q342" s="13"/>
      <c r="R342" s="10" t="str">
        <f t="shared" si="121"/>
        <v>AT0000606306</v>
      </c>
      <c r="S342" s="10" t="str">
        <f t="shared" si="122"/>
        <v>Raiffeisen Bank International AG</v>
      </c>
      <c r="T342" s="10" t="str">
        <f t="shared" si="123"/>
        <v>Østrig</v>
      </c>
      <c r="U342" s="11" t="e">
        <f t="shared" si="124"/>
        <v>#REF!</v>
      </c>
      <c r="V342" s="14" t="e">
        <f t="shared" si="125"/>
        <v>#REF!</v>
      </c>
      <c r="W342" s="14" t="e">
        <f t="shared" si="126"/>
        <v>#REF!</v>
      </c>
      <c r="X342" s="14" t="e">
        <f t="shared" si="127"/>
        <v>#REF!</v>
      </c>
      <c r="Y342" s="6"/>
      <c r="Z342" s="6" t="e">
        <f t="shared" si="128"/>
        <v>#REF!</v>
      </c>
      <c r="AA342" s="6" t="e">
        <f t="shared" si="111"/>
        <v>#REF!</v>
      </c>
      <c r="AB342" s="6" t="e">
        <f t="shared" si="112"/>
        <v>#REF!</v>
      </c>
      <c r="AC342" s="6" t="e">
        <f t="shared" si="113"/>
        <v>#REF!</v>
      </c>
    </row>
    <row r="343" spans="1:29">
      <c r="A343" s="10" t="str">
        <f t="shared" si="114"/>
        <v>Randstad Nv</v>
      </c>
      <c r="B343" s="10" t="str">
        <f>LOWER(D343)</f>
        <v>randstad nv</v>
      </c>
      <c r="C343" s="10" t="s">
        <v>402</v>
      </c>
      <c r="D343" s="10" t="s">
        <v>444</v>
      </c>
      <c r="E343" s="10" t="s">
        <v>8</v>
      </c>
      <c r="F343" s="26">
        <v>170601</v>
      </c>
      <c r="G343" s="27">
        <v>0.09</v>
      </c>
      <c r="H343" s="27">
        <v>0.09</v>
      </c>
      <c r="I343" s="27">
        <v>72.133868989999996</v>
      </c>
      <c r="J343" s="11" t="e">
        <f>SUMIF(#REF!,C:C,#REF!)</f>
        <v>#REF!</v>
      </c>
      <c r="K343" s="14" t="e">
        <f>SUMIF(#REF!,C:C,#REF!)</f>
        <v>#REF!</v>
      </c>
      <c r="L343" s="14" t="e">
        <f>SUMIF(#REF!,C:C,#REF!)</f>
        <v>#REF!</v>
      </c>
      <c r="M343" s="13" t="e">
        <f>SUMIF(#REF!,C:C,#REF!)</f>
        <v>#REF!</v>
      </c>
      <c r="N343" s="13"/>
      <c r="O343" s="13"/>
      <c r="P343" s="13"/>
      <c r="Q343" s="13"/>
      <c r="R343" s="10" t="str">
        <f t="shared" si="121"/>
        <v>NL0000379121</v>
      </c>
      <c r="S343" s="10" t="str">
        <f t="shared" si="122"/>
        <v>Randstad NV</v>
      </c>
      <c r="T343" s="10" t="str">
        <f t="shared" si="123"/>
        <v>Holland</v>
      </c>
      <c r="U343" s="11" t="e">
        <f t="shared" si="124"/>
        <v>#REF!</v>
      </c>
      <c r="V343" s="14" t="e">
        <f t="shared" si="125"/>
        <v>#REF!</v>
      </c>
      <c r="W343" s="14" t="e">
        <f t="shared" si="126"/>
        <v>#REF!</v>
      </c>
      <c r="X343" s="14" t="e">
        <f t="shared" si="127"/>
        <v>#REF!</v>
      </c>
      <c r="Y343" s="6"/>
      <c r="Z343" s="6" t="e">
        <f t="shared" si="128"/>
        <v>#REF!</v>
      </c>
      <c r="AA343" s="6" t="e">
        <f t="shared" si="111"/>
        <v>#REF!</v>
      </c>
      <c r="AB343" s="6" t="e">
        <f t="shared" si="112"/>
        <v>#REF!</v>
      </c>
      <c r="AC343" s="6" t="e">
        <f t="shared" si="113"/>
        <v>#REF!</v>
      </c>
    </row>
    <row r="344" spans="1:29">
      <c r="A344" s="10" t="str">
        <f t="shared" si="114"/>
        <v/>
      </c>
      <c r="B344" s="10"/>
      <c r="C344" s="10" t="s">
        <v>352</v>
      </c>
      <c r="D344" s="10" t="s">
        <v>180</v>
      </c>
      <c r="E344" s="10" t="s">
        <v>21</v>
      </c>
      <c r="F344" s="26">
        <v>154944</v>
      </c>
      <c r="G344" s="27">
        <v>0.02</v>
      </c>
      <c r="H344" s="27">
        <v>0.02</v>
      </c>
      <c r="I344" s="27">
        <v>72.244012870000006</v>
      </c>
      <c r="J344" s="11" t="e">
        <f>SUMIF(#REF!,C:C,#REF!)</f>
        <v>#REF!</v>
      </c>
      <c r="K344" s="14" t="e">
        <f>SUMIF(#REF!,C:C,#REF!)</f>
        <v>#REF!</v>
      </c>
      <c r="L344" s="14" t="e">
        <f>SUMIF(#REF!,C:C,#REF!)</f>
        <v>#REF!</v>
      </c>
      <c r="M344" s="13" t="e">
        <f>SUMIF(#REF!,C:C,#REF!)</f>
        <v>#REF!</v>
      </c>
      <c r="N344" s="13"/>
      <c r="O344" s="13"/>
      <c r="P344" s="13"/>
      <c r="Q344" s="13"/>
      <c r="R344" s="10" t="str">
        <f t="shared" si="121"/>
        <v>GB00B24CGK77</v>
      </c>
      <c r="S344" s="10" t="str">
        <f t="shared" si="122"/>
        <v>Reckitt Benckiser Group PLC</v>
      </c>
      <c r="T344" s="10" t="str">
        <f t="shared" si="123"/>
        <v>Storbritannien</v>
      </c>
      <c r="U344" s="11" t="e">
        <f t="shared" si="124"/>
        <v>#REF!</v>
      </c>
      <c r="V344" s="14" t="e">
        <f t="shared" si="125"/>
        <v>#REF!</v>
      </c>
      <c r="W344" s="14" t="e">
        <f t="shared" si="126"/>
        <v>#REF!</v>
      </c>
      <c r="X344" s="14" t="e">
        <f t="shared" si="127"/>
        <v>#REF!</v>
      </c>
      <c r="Y344" s="6"/>
      <c r="Z344" s="6" t="e">
        <f t="shared" si="128"/>
        <v>#REF!</v>
      </c>
      <c r="AA344" s="6" t="e">
        <f t="shared" si="111"/>
        <v>#REF!</v>
      </c>
      <c r="AB344" s="6" t="e">
        <f t="shared" si="112"/>
        <v>#REF!</v>
      </c>
      <c r="AC344" s="6" t="e">
        <f t="shared" si="113"/>
        <v>#REF!</v>
      </c>
    </row>
    <row r="345" spans="1:29">
      <c r="A345" s="10" t="str">
        <f t="shared" si="114"/>
        <v/>
      </c>
      <c r="B345" s="10"/>
      <c r="C345" s="10" t="s">
        <v>304</v>
      </c>
      <c r="D345" s="10" t="s">
        <v>905</v>
      </c>
      <c r="E345" s="10" t="s">
        <v>13</v>
      </c>
      <c r="F345" s="26">
        <v>488311</v>
      </c>
      <c r="G345" s="27">
        <v>0.09</v>
      </c>
      <c r="H345" s="27">
        <v>0.09</v>
      </c>
      <c r="I345" s="27">
        <v>54.274468990000003</v>
      </c>
      <c r="J345" s="11" t="e">
        <f>SUMIF(#REF!,C:C,#REF!)</f>
        <v>#REF!</v>
      </c>
      <c r="K345" s="14" t="e">
        <f>SUMIF(#REF!,C:C,#REF!)</f>
        <v>#REF!</v>
      </c>
      <c r="L345" s="14" t="e">
        <f>SUMIF(#REF!,C:C,#REF!)</f>
        <v>#REF!</v>
      </c>
      <c r="M345" s="13" t="e">
        <f>SUMIF(#REF!,C:C,#REF!)</f>
        <v>#REF!</v>
      </c>
      <c r="N345" s="13"/>
      <c r="O345" s="13"/>
      <c r="P345" s="13"/>
      <c r="Q345" s="13"/>
      <c r="R345" s="10" t="str">
        <f t="shared" si="121"/>
        <v>ES0173093024</v>
      </c>
      <c r="S345" s="10" t="str">
        <f t="shared" si="122"/>
        <v>Redeia Corp SA</v>
      </c>
      <c r="T345" s="10" t="str">
        <f t="shared" si="123"/>
        <v>Spanien</v>
      </c>
      <c r="U345" s="11" t="e">
        <f t="shared" si="124"/>
        <v>#REF!</v>
      </c>
      <c r="V345" s="14" t="e">
        <f t="shared" si="125"/>
        <v>#REF!</v>
      </c>
      <c r="W345" s="14" t="e">
        <f t="shared" si="126"/>
        <v>#REF!</v>
      </c>
      <c r="X345" s="14" t="e">
        <f t="shared" si="127"/>
        <v>#REF!</v>
      </c>
      <c r="Y345" s="6"/>
      <c r="Z345" s="6" t="e">
        <f t="shared" si="128"/>
        <v>#REF!</v>
      </c>
      <c r="AA345" s="6" t="e">
        <f t="shared" si="111"/>
        <v>#REF!</v>
      </c>
      <c r="AB345" s="6" t="e">
        <f t="shared" si="112"/>
        <v>#REF!</v>
      </c>
      <c r="AC345" s="6" t="e">
        <f t="shared" si="113"/>
        <v>#REF!</v>
      </c>
    </row>
    <row r="346" spans="1:29">
      <c r="A346" s="10" t="str">
        <f t="shared" si="114"/>
        <v>Regeneron Pharmaceuticals Inc</v>
      </c>
      <c r="B346" s="10" t="str">
        <f>LOWER(D346)</f>
        <v>regeneron pharmaceuticals inc</v>
      </c>
      <c r="C346" s="10" t="s">
        <v>305</v>
      </c>
      <c r="D346" s="10" t="s">
        <v>335</v>
      </c>
      <c r="E346" s="10" t="s">
        <v>5</v>
      </c>
      <c r="F346" s="26">
        <v>13358</v>
      </c>
      <c r="G346" s="27">
        <v>0.01</v>
      </c>
      <c r="H346" s="27">
        <v>0.01</v>
      </c>
      <c r="I346" s="27">
        <v>79.172824640000002</v>
      </c>
      <c r="J346" s="11" t="e">
        <f>SUMIF(#REF!,C:C,#REF!)</f>
        <v>#REF!</v>
      </c>
      <c r="K346" s="14" t="e">
        <f>SUMIF(#REF!,C:C,#REF!)</f>
        <v>#REF!</v>
      </c>
      <c r="L346" s="14" t="e">
        <f>SUMIF(#REF!,C:C,#REF!)</f>
        <v>#REF!</v>
      </c>
      <c r="M346" s="13" t="e">
        <f>SUMIF(#REF!,C:C,#REF!)</f>
        <v>#REF!</v>
      </c>
      <c r="N346" s="13"/>
      <c r="O346" s="13"/>
      <c r="P346" s="13"/>
      <c r="Q346" s="13"/>
      <c r="R346" s="10" t="str">
        <f t="shared" si="121"/>
        <v>US75886F1075</v>
      </c>
      <c r="S346" s="10" t="str">
        <f t="shared" si="122"/>
        <v>Regeneron Pharmaceuticals Inc</v>
      </c>
      <c r="T346" s="10" t="str">
        <f t="shared" si="123"/>
        <v>USA</v>
      </c>
      <c r="U346" s="11" t="e">
        <f t="shared" si="124"/>
        <v>#REF!</v>
      </c>
      <c r="V346" s="14" t="e">
        <f t="shared" si="125"/>
        <v>#REF!</v>
      </c>
      <c r="W346" s="14" t="e">
        <f t="shared" si="126"/>
        <v>#REF!</v>
      </c>
      <c r="X346" s="14" t="e">
        <f t="shared" si="127"/>
        <v>#REF!</v>
      </c>
      <c r="Y346" s="6"/>
      <c r="Z346" s="6" t="e">
        <f t="shared" si="128"/>
        <v>#REF!</v>
      </c>
      <c r="AA346" s="6" t="e">
        <f t="shared" si="111"/>
        <v>#REF!</v>
      </c>
      <c r="AB346" s="6" t="e">
        <f t="shared" si="112"/>
        <v>#REF!</v>
      </c>
      <c r="AC346" s="6" t="e">
        <f t="shared" si="113"/>
        <v>#REF!</v>
      </c>
    </row>
    <row r="347" spans="1:29">
      <c r="A347" s="10"/>
      <c r="B347" s="10"/>
      <c r="C347" s="10" t="s">
        <v>1107</v>
      </c>
      <c r="D347" s="10" t="s">
        <v>906</v>
      </c>
      <c r="E347" s="10" t="s">
        <v>5</v>
      </c>
      <c r="F347" s="26">
        <v>41283</v>
      </c>
      <c r="G347" s="27">
        <v>6.9999999999999993E-2</v>
      </c>
      <c r="H347" s="27">
        <v>6.9999999999999993E-2</v>
      </c>
      <c r="I347" s="27">
        <v>77.916497669999998</v>
      </c>
      <c r="J347" s="11" t="e">
        <f>SUMIF(#REF!,C:C,#REF!)</f>
        <v>#REF!</v>
      </c>
      <c r="K347" s="14" t="e">
        <f>SUMIF(#REF!,C:C,#REF!)</f>
        <v>#REF!</v>
      </c>
      <c r="L347" s="14" t="e">
        <f>SUMIF(#REF!,C:C,#REF!)</f>
        <v>#REF!</v>
      </c>
      <c r="M347" s="13" t="e">
        <f>SUMIF(#REF!,C:C,#REF!)</f>
        <v>#REF!</v>
      </c>
      <c r="N347" s="13"/>
      <c r="O347" s="13"/>
      <c r="P347" s="13"/>
      <c r="Q347" s="13"/>
      <c r="R347" s="10" t="str">
        <f t="shared" si="121"/>
        <v>US7595091023</v>
      </c>
      <c r="S347" s="10" t="str">
        <f t="shared" si="122"/>
        <v>Reliance Steel &amp; Aluminum Co</v>
      </c>
      <c r="T347" s="10" t="str">
        <f t="shared" si="123"/>
        <v>USA</v>
      </c>
      <c r="U347" s="11" t="e">
        <f t="shared" si="124"/>
        <v>#REF!</v>
      </c>
      <c r="V347" s="14" t="e">
        <f t="shared" si="125"/>
        <v>#REF!</v>
      </c>
      <c r="W347" s="14" t="e">
        <f t="shared" si="126"/>
        <v>#REF!</v>
      </c>
      <c r="X347" s="14" t="e">
        <f t="shared" si="127"/>
        <v>#REF!</v>
      </c>
      <c r="Y347" s="6"/>
      <c r="Z347" s="6" t="e">
        <f t="shared" si="128"/>
        <v>#REF!</v>
      </c>
      <c r="AA347" s="6" t="e">
        <f t="shared" si="111"/>
        <v>#REF!</v>
      </c>
      <c r="AB347" s="6" t="e">
        <f t="shared" si="112"/>
        <v>#REF!</v>
      </c>
      <c r="AC347" s="6" t="e">
        <f t="shared" si="113"/>
        <v>#REF!</v>
      </c>
    </row>
    <row r="348" spans="1:29">
      <c r="A348" s="10" t="str">
        <f t="shared" si="114"/>
        <v/>
      </c>
      <c r="B348" s="10"/>
      <c r="C348" s="8" t="s">
        <v>1108</v>
      </c>
      <c r="D348" s="10" t="s">
        <v>907</v>
      </c>
      <c r="E348" s="10" t="s">
        <v>613</v>
      </c>
      <c r="F348" s="26">
        <v>60418</v>
      </c>
      <c r="G348" s="27">
        <v>0.12</v>
      </c>
      <c r="H348" s="27">
        <v>0.12</v>
      </c>
      <c r="I348" s="27">
        <v>79.913320870000007</v>
      </c>
      <c r="J348" s="11" t="e">
        <f>SUMIF(#REF!,C:C,#REF!)</f>
        <v>#REF!</v>
      </c>
      <c r="K348" s="14" t="e">
        <f>SUMIF(#REF!,C:C,#REF!)</f>
        <v>#REF!</v>
      </c>
      <c r="L348" s="14" t="e">
        <f>SUMIF(#REF!,C:C,#REF!)</f>
        <v>#REF!</v>
      </c>
      <c r="M348" s="13" t="e">
        <f>SUMIF(#REF!,C:C,#REF!)</f>
        <v>#REF!</v>
      </c>
      <c r="N348" s="13"/>
      <c r="O348" s="13"/>
      <c r="P348" s="13"/>
      <c r="Q348" s="13"/>
      <c r="R348" s="10" t="str">
        <f t="shared" si="121"/>
        <v>BMG7496G1033</v>
      </c>
      <c r="S348" s="10" t="str">
        <f t="shared" si="122"/>
        <v>RenaissanceRe Holdings Ltd</v>
      </c>
      <c r="T348" s="10" t="str">
        <f t="shared" si="123"/>
        <v>Bermuda</v>
      </c>
      <c r="U348" s="11" t="e">
        <f t="shared" si="124"/>
        <v>#REF!</v>
      </c>
      <c r="V348" s="14" t="e">
        <f t="shared" si="125"/>
        <v>#REF!</v>
      </c>
      <c r="W348" s="14" t="e">
        <f t="shared" si="126"/>
        <v>#REF!</v>
      </c>
      <c r="X348" s="14" t="e">
        <f t="shared" si="127"/>
        <v>#REF!</v>
      </c>
      <c r="Y348" s="6"/>
      <c r="Z348" s="6" t="e">
        <f t="shared" si="128"/>
        <v>#REF!</v>
      </c>
      <c r="AA348" s="6" t="e">
        <f t="shared" si="111"/>
        <v>#REF!</v>
      </c>
      <c r="AB348" s="6" t="e">
        <f t="shared" si="112"/>
        <v>#REF!</v>
      </c>
      <c r="AC348" s="6" t="e">
        <f t="shared" si="113"/>
        <v>#REF!</v>
      </c>
    </row>
    <row r="349" spans="1:29">
      <c r="A349" s="10" t="str">
        <f t="shared" si="114"/>
        <v/>
      </c>
      <c r="B349" s="10"/>
      <c r="C349" s="10" t="s">
        <v>1109</v>
      </c>
      <c r="D349" s="10" t="s">
        <v>908</v>
      </c>
      <c r="E349" s="10" t="s">
        <v>17</v>
      </c>
      <c r="F349" s="26">
        <v>442600</v>
      </c>
      <c r="G349" s="27">
        <v>0.02</v>
      </c>
      <c r="H349" s="27">
        <v>0.02</v>
      </c>
      <c r="I349" s="27">
        <v>54.002946280000003</v>
      </c>
      <c r="J349" s="11" t="e">
        <f>SUMIF(#REF!,C:C,#REF!)</f>
        <v>#REF!</v>
      </c>
      <c r="K349" s="14" t="e">
        <f>SUMIF(#REF!,C:C,#REF!)</f>
        <v>#REF!</v>
      </c>
      <c r="L349" s="14" t="e">
        <f>SUMIF(#REF!,C:C,#REF!)</f>
        <v>#REF!</v>
      </c>
      <c r="M349" s="13" t="e">
        <f>SUMIF(#REF!,C:C,#REF!)</f>
        <v>#REF!</v>
      </c>
      <c r="N349" s="13"/>
      <c r="O349" s="13"/>
      <c r="P349" s="13"/>
      <c r="Q349" s="13"/>
      <c r="R349" s="10" t="str">
        <f t="shared" si="121"/>
        <v>JP3164720009</v>
      </c>
      <c r="S349" s="10" t="str">
        <f t="shared" si="122"/>
        <v>Renesas Electronics Corp</v>
      </c>
      <c r="T349" s="10" t="str">
        <f t="shared" si="123"/>
        <v>Japan</v>
      </c>
      <c r="U349" s="11" t="e">
        <f t="shared" si="124"/>
        <v>#REF!</v>
      </c>
      <c r="V349" s="14" t="e">
        <f t="shared" si="125"/>
        <v>#REF!</v>
      </c>
      <c r="W349" s="14" t="e">
        <f t="shared" si="126"/>
        <v>#REF!</v>
      </c>
      <c r="X349" s="14" t="e">
        <f t="shared" si="127"/>
        <v>#REF!</v>
      </c>
      <c r="Y349" s="6"/>
      <c r="Z349" s="6" t="e">
        <f t="shared" si="128"/>
        <v>#REF!</v>
      </c>
      <c r="AA349" s="6" t="e">
        <f t="shared" si="111"/>
        <v>#REF!</v>
      </c>
      <c r="AB349" s="6" t="e">
        <f t="shared" si="112"/>
        <v>#REF!</v>
      </c>
      <c r="AC349" s="6" t="e">
        <f t="shared" si="113"/>
        <v>#REF!</v>
      </c>
    </row>
    <row r="350" spans="1:29">
      <c r="A350" s="10" t="str">
        <f t="shared" si="114"/>
        <v>Republic Services Inc</v>
      </c>
      <c r="B350" s="10" t="str">
        <f>LOWER(D350)</f>
        <v>republic services inc</v>
      </c>
      <c r="C350" s="10" t="s">
        <v>262</v>
      </c>
      <c r="D350" s="10" t="s">
        <v>66</v>
      </c>
      <c r="E350" s="10" t="s">
        <v>5</v>
      </c>
      <c r="F350" s="26">
        <v>71320</v>
      </c>
      <c r="G350" s="27">
        <v>0.02</v>
      </c>
      <c r="H350" s="27">
        <v>0.02</v>
      </c>
      <c r="I350" s="27">
        <v>79.369763919999997</v>
      </c>
      <c r="J350" s="11" t="e">
        <f>SUMIF(#REF!,C:C,#REF!)</f>
        <v>#REF!</v>
      </c>
      <c r="K350" s="14" t="e">
        <f>SUMIF(#REF!,C:C,#REF!)</f>
        <v>#REF!</v>
      </c>
      <c r="L350" s="14" t="e">
        <f>SUMIF(#REF!,C:C,#REF!)</f>
        <v>#REF!</v>
      </c>
      <c r="M350" s="13" t="e">
        <f>SUMIF(#REF!,C:C,#REF!)</f>
        <v>#REF!</v>
      </c>
      <c r="N350" s="13"/>
      <c r="O350" s="13"/>
      <c r="P350" s="13"/>
      <c r="Q350" s="13"/>
      <c r="R350" s="10" t="str">
        <f t="shared" si="121"/>
        <v>US7607591002</v>
      </c>
      <c r="S350" s="10" t="str">
        <f t="shared" si="122"/>
        <v>Republic Services Inc</v>
      </c>
      <c r="T350" s="10" t="str">
        <f t="shared" si="123"/>
        <v>USA</v>
      </c>
      <c r="U350" s="11" t="e">
        <f t="shared" si="124"/>
        <v>#REF!</v>
      </c>
      <c r="V350" s="14" t="e">
        <f t="shared" si="125"/>
        <v>#REF!</v>
      </c>
      <c r="W350" s="14" t="e">
        <f t="shared" si="126"/>
        <v>#REF!</v>
      </c>
      <c r="X350" s="14" t="e">
        <f t="shared" si="127"/>
        <v>#REF!</v>
      </c>
      <c r="Y350" s="6"/>
      <c r="Z350" s="6" t="e">
        <f t="shared" si="128"/>
        <v>#REF!</v>
      </c>
      <c r="AA350" s="6" t="e">
        <f t="shared" si="111"/>
        <v>#REF!</v>
      </c>
      <c r="AB350" s="6" t="e">
        <f t="shared" si="112"/>
        <v>#REF!</v>
      </c>
      <c r="AC350" s="6" t="e">
        <f t="shared" si="113"/>
        <v>#REF!</v>
      </c>
    </row>
    <row r="351" spans="1:29">
      <c r="A351" s="10" t="str">
        <f t="shared" si="114"/>
        <v/>
      </c>
      <c r="B351" s="10"/>
      <c r="C351" s="10" t="s">
        <v>403</v>
      </c>
      <c r="D351" s="10" t="s">
        <v>909</v>
      </c>
      <c r="E351" s="10" t="s">
        <v>5</v>
      </c>
      <c r="F351" s="26">
        <v>132706</v>
      </c>
      <c r="G351" s="27">
        <v>0.13</v>
      </c>
      <c r="H351" s="27">
        <v>0.13</v>
      </c>
      <c r="I351" s="27">
        <v>78.736299689999996</v>
      </c>
      <c r="J351" s="11" t="e">
        <f>SUMIF(#REF!,C:C,#REF!)</f>
        <v>#REF!</v>
      </c>
      <c r="K351" s="14" t="e">
        <f>SUMIF(#REF!,C:C,#REF!)</f>
        <v>#REF!</v>
      </c>
      <c r="L351" s="14" t="e">
        <f>SUMIF(#REF!,C:C,#REF!)</f>
        <v>#REF!</v>
      </c>
      <c r="M351" s="13" t="e">
        <f>SUMIF(#REF!,C:C,#REF!)</f>
        <v>#REF!</v>
      </c>
      <c r="N351" s="13"/>
      <c r="O351" s="13"/>
      <c r="P351" s="13"/>
      <c r="Q351" s="13"/>
      <c r="R351" s="10" t="str">
        <f t="shared" si="121"/>
        <v>US7703231032</v>
      </c>
      <c r="S351" s="10" t="str">
        <f t="shared" si="122"/>
        <v>Robert Half Inc</v>
      </c>
      <c r="T351" s="10" t="str">
        <f t="shared" si="123"/>
        <v>USA</v>
      </c>
      <c r="U351" s="11" t="e">
        <f t="shared" si="124"/>
        <v>#REF!</v>
      </c>
      <c r="V351" s="14" t="e">
        <f t="shared" si="125"/>
        <v>#REF!</v>
      </c>
      <c r="W351" s="14" t="e">
        <f t="shared" si="126"/>
        <v>#REF!</v>
      </c>
      <c r="X351" s="14" t="e">
        <f t="shared" si="127"/>
        <v>#REF!</v>
      </c>
      <c r="Y351" s="6"/>
      <c r="Z351" s="6" t="e">
        <f t="shared" si="128"/>
        <v>#REF!</v>
      </c>
      <c r="AA351" s="6" t="e">
        <f t="shared" si="111"/>
        <v>#REF!</v>
      </c>
      <c r="AB351" s="6" t="e">
        <f t="shared" si="112"/>
        <v>#REF!</v>
      </c>
      <c r="AC351" s="6" t="e">
        <f t="shared" si="113"/>
        <v>#REF!</v>
      </c>
    </row>
    <row r="352" spans="1:29">
      <c r="A352" s="10" t="str">
        <f t="shared" si="114"/>
        <v/>
      </c>
      <c r="B352" s="10"/>
      <c r="C352" s="10" t="s">
        <v>163</v>
      </c>
      <c r="D352" s="10" t="s">
        <v>67</v>
      </c>
      <c r="E352" s="10" t="s">
        <v>6</v>
      </c>
      <c r="F352" s="26">
        <v>37289</v>
      </c>
      <c r="G352" s="27">
        <v>0.01</v>
      </c>
      <c r="H352" s="27">
        <v>0</v>
      </c>
      <c r="I352" s="27">
        <v>73.103508070000004</v>
      </c>
      <c r="J352" s="11" t="e">
        <f>SUMIF(#REF!,C:C,#REF!)</f>
        <v>#REF!</v>
      </c>
      <c r="K352" s="14" t="e">
        <f>SUMIF(#REF!,C:C,#REF!)</f>
        <v>#REF!</v>
      </c>
      <c r="L352" s="14" t="e">
        <f>SUMIF(#REF!,C:C,#REF!)</f>
        <v>#REF!</v>
      </c>
      <c r="M352" s="13" t="e">
        <f>SUMIF(#REF!,C:C,#REF!)</f>
        <v>#REF!</v>
      </c>
      <c r="N352" s="13"/>
      <c r="O352" s="13"/>
      <c r="P352" s="13"/>
      <c r="Q352" s="13"/>
      <c r="R352" s="10" t="str">
        <f t="shared" si="121"/>
        <v>CH0012032048</v>
      </c>
      <c r="S352" s="10" t="str">
        <f t="shared" si="122"/>
        <v>Roche Holding AG</v>
      </c>
      <c r="T352" s="10" t="str">
        <f t="shared" si="123"/>
        <v>Schweiz</v>
      </c>
      <c r="U352" s="11" t="e">
        <f t="shared" si="124"/>
        <v>#REF!</v>
      </c>
      <c r="V352" s="14" t="e">
        <f t="shared" si="125"/>
        <v>#REF!</v>
      </c>
      <c r="W352" s="14" t="e">
        <f t="shared" si="126"/>
        <v>#REF!</v>
      </c>
      <c r="X352" s="14" t="e">
        <f t="shared" si="127"/>
        <v>#REF!</v>
      </c>
      <c r="Y352" s="6"/>
      <c r="Z352" s="6" t="e">
        <f t="shared" si="128"/>
        <v>#REF!</v>
      </c>
      <c r="AA352" s="6" t="e">
        <f t="shared" si="111"/>
        <v>#REF!</v>
      </c>
      <c r="AB352" s="6" t="e">
        <f t="shared" si="112"/>
        <v>#REF!</v>
      </c>
      <c r="AC352" s="6" t="e">
        <f t="shared" si="113"/>
        <v>#REF!</v>
      </c>
    </row>
    <row r="353" spans="1:29">
      <c r="A353" s="10" t="str">
        <f t="shared" si="114"/>
        <v/>
      </c>
      <c r="B353" s="10"/>
      <c r="C353" s="10" t="s">
        <v>263</v>
      </c>
      <c r="D353" s="10" t="s">
        <v>68</v>
      </c>
      <c r="E353" s="10" t="s">
        <v>5</v>
      </c>
      <c r="F353" s="26">
        <v>21479</v>
      </c>
      <c r="G353" s="27">
        <v>0.02</v>
      </c>
      <c r="H353" s="27">
        <v>0.02</v>
      </c>
      <c r="I353" s="27">
        <v>79.02104516</v>
      </c>
      <c r="J353" s="11" t="e">
        <f>SUMIF(#REF!,C:C,#REF!)</f>
        <v>#REF!</v>
      </c>
      <c r="K353" s="14" t="e">
        <f>SUMIF(#REF!,C:C,#REF!)</f>
        <v>#REF!</v>
      </c>
      <c r="L353" s="14" t="e">
        <f>SUMIF(#REF!,C:C,#REF!)</f>
        <v>#REF!</v>
      </c>
      <c r="M353" s="13" t="e">
        <f>SUMIF(#REF!,C:C,#REF!)</f>
        <v>#REF!</v>
      </c>
      <c r="N353" s="13"/>
      <c r="O353" s="13"/>
      <c r="P353" s="13"/>
      <c r="Q353" s="13"/>
      <c r="R353" s="10" t="str">
        <f t="shared" si="121"/>
        <v>US7766961061</v>
      </c>
      <c r="S353" s="10" t="str">
        <f t="shared" si="122"/>
        <v>Roper Technologies Inc</v>
      </c>
      <c r="T353" s="10" t="str">
        <f t="shared" si="123"/>
        <v>USA</v>
      </c>
      <c r="U353" s="11" t="e">
        <f t="shared" si="124"/>
        <v>#REF!</v>
      </c>
      <c r="V353" s="14" t="e">
        <f t="shared" si="125"/>
        <v>#REF!</v>
      </c>
      <c r="W353" s="14" t="e">
        <f t="shared" si="126"/>
        <v>#REF!</v>
      </c>
      <c r="X353" s="14" t="e">
        <f t="shared" si="127"/>
        <v>#REF!</v>
      </c>
      <c r="Y353" s="6"/>
      <c r="Z353" s="6" t="e">
        <f t="shared" si="128"/>
        <v>#REF!</v>
      </c>
      <c r="AA353" s="6" t="e">
        <f t="shared" si="111"/>
        <v>#REF!</v>
      </c>
      <c r="AB353" s="6" t="e">
        <f t="shared" si="112"/>
        <v>#REF!</v>
      </c>
      <c r="AC353" s="6" t="e">
        <f t="shared" si="113"/>
        <v>#REF!</v>
      </c>
    </row>
    <row r="354" spans="1:29">
      <c r="A354" s="10" t="str">
        <f t="shared" si="114"/>
        <v/>
      </c>
      <c r="B354" s="10"/>
      <c r="C354" s="10" t="s">
        <v>1110</v>
      </c>
      <c r="D354" s="10" t="s">
        <v>910</v>
      </c>
      <c r="E354" s="10" t="s">
        <v>9</v>
      </c>
      <c r="F354" s="26">
        <v>60814</v>
      </c>
      <c r="G354" s="27">
        <v>0.01</v>
      </c>
      <c r="H354" s="27">
        <v>0</v>
      </c>
      <c r="I354" s="27">
        <v>72.289756449999999</v>
      </c>
      <c r="J354" s="11" t="e">
        <f>SUMIF(#REF!,C:C,#REF!)</f>
        <v>#REF!</v>
      </c>
      <c r="K354" s="14" t="e">
        <f>SUMIF(#REF!,C:C,#REF!)</f>
        <v>#REF!</v>
      </c>
      <c r="L354" s="14" t="e">
        <f>SUMIF(#REF!,C:C,#REF!)</f>
        <v>#REF!</v>
      </c>
      <c r="M354" s="13" t="e">
        <f>SUMIF(#REF!,C:C,#REF!)</f>
        <v>#REF!</v>
      </c>
      <c r="N354" s="13"/>
      <c r="O354" s="13"/>
      <c r="P354" s="13"/>
      <c r="Q354" s="13"/>
      <c r="R354" s="10" t="str">
        <f t="shared" si="121"/>
        <v>FR0000073272</v>
      </c>
      <c r="S354" s="10" t="str">
        <f t="shared" si="122"/>
        <v>Safran SA</v>
      </c>
      <c r="T354" s="10" t="str">
        <f t="shared" si="123"/>
        <v>Frankrig</v>
      </c>
      <c r="U354" s="11" t="e">
        <f t="shared" si="124"/>
        <v>#REF!</v>
      </c>
      <c r="V354" s="14" t="e">
        <f t="shared" si="125"/>
        <v>#REF!</v>
      </c>
      <c r="W354" s="14" t="e">
        <f t="shared" si="126"/>
        <v>#REF!</v>
      </c>
      <c r="X354" s="14" t="e">
        <f t="shared" si="127"/>
        <v>#REF!</v>
      </c>
      <c r="Y354" s="6"/>
      <c r="Z354" s="6" t="e">
        <f t="shared" si="128"/>
        <v>#REF!</v>
      </c>
      <c r="AA354" s="6" t="e">
        <f t="shared" si="111"/>
        <v>#REF!</v>
      </c>
      <c r="AB354" s="6" t="e">
        <f t="shared" si="112"/>
        <v>#REF!</v>
      </c>
      <c r="AC354" s="6" t="e">
        <f t="shared" si="113"/>
        <v>#REF!</v>
      </c>
    </row>
    <row r="355" spans="1:29">
      <c r="A355" s="10" t="str">
        <f t="shared" si="114"/>
        <v/>
      </c>
      <c r="B355" s="10"/>
      <c r="C355" s="10" t="s">
        <v>541</v>
      </c>
      <c r="D355" s="10" t="s">
        <v>599</v>
      </c>
      <c r="E355" s="10" t="s">
        <v>21</v>
      </c>
      <c r="F355" s="26">
        <v>712479</v>
      </c>
      <c r="G355" s="27">
        <v>6.9999999999999993E-2</v>
      </c>
      <c r="H355" s="27">
        <v>6.9999999999999993E-2</v>
      </c>
      <c r="I355" s="27">
        <v>71.864222490000003</v>
      </c>
      <c r="J355" s="11" t="e">
        <f>SUMIF(#REF!,C:C,#REF!)</f>
        <v>#REF!</v>
      </c>
      <c r="K355" s="14" t="e">
        <f>SUMIF(#REF!,C:C,#REF!)</f>
        <v>#REF!</v>
      </c>
      <c r="L355" s="14" t="e">
        <f>SUMIF(#REF!,C:C,#REF!)</f>
        <v>#REF!</v>
      </c>
      <c r="M355" s="13" t="e">
        <f>SUMIF(#REF!,C:C,#REF!)</f>
        <v>#REF!</v>
      </c>
      <c r="N355" s="13"/>
      <c r="O355" s="13"/>
      <c r="P355" s="13"/>
      <c r="Q355" s="13"/>
      <c r="R355" s="10" t="str">
        <f t="shared" si="121"/>
        <v>GB00B8C3BL03</v>
      </c>
      <c r="S355" s="10" t="str">
        <f t="shared" si="122"/>
        <v>Sage Group PLC/The</v>
      </c>
      <c r="T355" s="10" t="str">
        <f t="shared" si="123"/>
        <v>Storbritannien</v>
      </c>
      <c r="U355" s="11" t="e">
        <f t="shared" si="124"/>
        <v>#REF!</v>
      </c>
      <c r="V355" s="14" t="e">
        <f t="shared" si="125"/>
        <v>#REF!</v>
      </c>
      <c r="W355" s="14" t="e">
        <f t="shared" si="126"/>
        <v>#REF!</v>
      </c>
      <c r="X355" s="14" t="e">
        <f t="shared" si="127"/>
        <v>#REF!</v>
      </c>
      <c r="Y355" s="6"/>
      <c r="Z355" s="6" t="e">
        <f t="shared" si="128"/>
        <v>#REF!</v>
      </c>
      <c r="AA355" s="6" t="e">
        <f t="shared" si="111"/>
        <v>#REF!</v>
      </c>
      <c r="AB355" s="6" t="e">
        <f t="shared" si="112"/>
        <v>#REF!</v>
      </c>
      <c r="AC355" s="6" t="e">
        <f t="shared" si="113"/>
        <v>#REF!</v>
      </c>
    </row>
    <row r="356" spans="1:29">
      <c r="A356" s="10" t="str">
        <f t="shared" si="114"/>
        <v/>
      </c>
      <c r="B356" s="10"/>
      <c r="C356" s="10" t="s">
        <v>656</v>
      </c>
      <c r="D356" s="10" t="s">
        <v>709</v>
      </c>
      <c r="E356" s="10" t="s">
        <v>5</v>
      </c>
      <c r="F356" s="26">
        <v>93256</v>
      </c>
      <c r="G356" s="27">
        <v>0.18</v>
      </c>
      <c r="H356" s="27">
        <v>0.18</v>
      </c>
      <c r="I356" s="27">
        <v>78.237424829999995</v>
      </c>
      <c r="J356" s="11" t="e">
        <f>SUMIF(#REF!,C:C,#REF!)</f>
        <v>#REF!</v>
      </c>
      <c r="K356" s="14" t="e">
        <f>SUMIF(#REF!,C:C,#REF!)</f>
        <v>#REF!</v>
      </c>
      <c r="L356" s="14" t="e">
        <f>SUMIF(#REF!,C:C,#REF!)</f>
        <v>#REF!</v>
      </c>
      <c r="M356" s="13" t="e">
        <f>SUMIF(#REF!,C:C,#REF!)</f>
        <v>#REF!</v>
      </c>
      <c r="N356" s="13"/>
      <c r="O356" s="13"/>
      <c r="P356" s="13"/>
      <c r="Q356" s="13"/>
      <c r="R356" s="10" t="str">
        <f t="shared" si="121"/>
        <v>US8086251076</v>
      </c>
      <c r="S356" s="10" t="str">
        <f t="shared" si="122"/>
        <v>Science Applications International Corp</v>
      </c>
      <c r="T356" s="10" t="str">
        <f t="shared" si="123"/>
        <v>USA</v>
      </c>
      <c r="U356" s="11" t="e">
        <f t="shared" si="124"/>
        <v>#REF!</v>
      </c>
      <c r="V356" s="14" t="e">
        <f t="shared" si="125"/>
        <v>#REF!</v>
      </c>
      <c r="W356" s="14" t="e">
        <f t="shared" si="126"/>
        <v>#REF!</v>
      </c>
      <c r="X356" s="14" t="e">
        <f t="shared" si="127"/>
        <v>#REF!</v>
      </c>
      <c r="Y356" s="6"/>
      <c r="Z356" s="6" t="e">
        <f t="shared" si="128"/>
        <v>#REF!</v>
      </c>
      <c r="AA356" s="6" t="e">
        <f t="shared" si="111"/>
        <v>#REF!</v>
      </c>
      <c r="AB356" s="6" t="e">
        <f t="shared" si="112"/>
        <v>#REF!</v>
      </c>
      <c r="AC356" s="6" t="e">
        <f t="shared" si="113"/>
        <v>#REF!</v>
      </c>
    </row>
    <row r="357" spans="1:29">
      <c r="A357" s="10" t="str">
        <f t="shared" si="114"/>
        <v/>
      </c>
      <c r="B357" s="10"/>
      <c r="C357" s="10" t="s">
        <v>1111</v>
      </c>
      <c r="D357" s="10" t="s">
        <v>911</v>
      </c>
      <c r="E357" s="10" t="s">
        <v>9</v>
      </c>
      <c r="F357" s="26">
        <v>360227</v>
      </c>
      <c r="G357" s="27">
        <v>0.2</v>
      </c>
      <c r="H357" s="27">
        <v>0.2</v>
      </c>
      <c r="I357" s="27">
        <v>71.05383664</v>
      </c>
      <c r="J357" s="11" t="e">
        <f>SUMIF(#REF!,C:C,#REF!)</f>
        <v>#REF!</v>
      </c>
      <c r="K357" s="14" t="e">
        <f>SUMIF(#REF!,C:C,#REF!)</f>
        <v>#REF!</v>
      </c>
      <c r="L357" s="14" t="e">
        <f>SUMIF(#REF!,C:C,#REF!)</f>
        <v>#REF!</v>
      </c>
      <c r="M357" s="13" t="e">
        <f>SUMIF(#REF!,C:C,#REF!)</f>
        <v>#REF!</v>
      </c>
      <c r="N357" s="13"/>
      <c r="O357" s="13"/>
      <c r="P357" s="13"/>
      <c r="Q357" s="13"/>
      <c r="R357" s="10" t="str">
        <f t="shared" si="121"/>
        <v>FR0010411983</v>
      </c>
      <c r="S357" s="10" t="str">
        <f t="shared" si="122"/>
        <v>SCOR SE</v>
      </c>
      <c r="T357" s="10" t="str">
        <f t="shared" si="123"/>
        <v>Frankrig</v>
      </c>
      <c r="U357" s="11" t="e">
        <f t="shared" si="124"/>
        <v>#REF!</v>
      </c>
      <c r="V357" s="14" t="e">
        <f t="shared" si="125"/>
        <v>#REF!</v>
      </c>
      <c r="W357" s="14" t="e">
        <f t="shared" si="126"/>
        <v>#REF!</v>
      </c>
      <c r="X357" s="14" t="e">
        <f t="shared" si="127"/>
        <v>#REF!</v>
      </c>
      <c r="Y357" s="6"/>
      <c r="Z357" s="6" t="e">
        <f t="shared" si="128"/>
        <v>#REF!</v>
      </c>
      <c r="AA357" s="6" t="e">
        <f t="shared" si="111"/>
        <v>#REF!</v>
      </c>
      <c r="AB357" s="6" t="e">
        <f t="shared" si="112"/>
        <v>#REF!</v>
      </c>
      <c r="AC357" s="6" t="e">
        <f t="shared" si="113"/>
        <v>#REF!</v>
      </c>
    </row>
    <row r="358" spans="1:29">
      <c r="A358" s="10" t="str">
        <f t="shared" si="114"/>
        <v/>
      </c>
      <c r="B358" s="10"/>
      <c r="C358" s="10" t="s">
        <v>1112</v>
      </c>
      <c r="D358" s="10" t="s">
        <v>912</v>
      </c>
      <c r="E358" s="10" t="s">
        <v>17</v>
      </c>
      <c r="F358" s="26">
        <v>419600</v>
      </c>
      <c r="G358" s="27">
        <v>0.13</v>
      </c>
      <c r="H358" s="27">
        <v>0.13</v>
      </c>
      <c r="I358" s="27">
        <v>56.157640989999997</v>
      </c>
      <c r="J358" s="11" t="e">
        <f>SUMIF(#REF!,C:C,#REF!)</f>
        <v>#REF!</v>
      </c>
      <c r="K358" s="14" t="e">
        <f>SUMIF(#REF!,C:C,#REF!)</f>
        <v>#REF!</v>
      </c>
      <c r="L358" s="14" t="e">
        <f>SUMIF(#REF!,C:C,#REF!)</f>
        <v>#REF!</v>
      </c>
      <c r="M358" s="13" t="e">
        <f>SUMIF(#REF!,C:C,#REF!)</f>
        <v>#REF!</v>
      </c>
      <c r="N358" s="13"/>
      <c r="O358" s="13"/>
      <c r="P358" s="13"/>
      <c r="Q358" s="13"/>
      <c r="R358" s="10" t="str">
        <f t="shared" si="121"/>
        <v>JP3400400002</v>
      </c>
      <c r="S358" s="10" t="str">
        <f t="shared" si="122"/>
        <v>SCSK Corp</v>
      </c>
      <c r="T358" s="10" t="str">
        <f t="shared" si="123"/>
        <v>Japan</v>
      </c>
      <c r="U358" s="11" t="e">
        <f t="shared" si="124"/>
        <v>#REF!</v>
      </c>
      <c r="V358" s="14" t="e">
        <f t="shared" si="125"/>
        <v>#REF!</v>
      </c>
      <c r="W358" s="14" t="e">
        <f t="shared" si="126"/>
        <v>#REF!</v>
      </c>
      <c r="X358" s="14" t="e">
        <f t="shared" si="127"/>
        <v>#REF!</v>
      </c>
      <c r="Y358" s="6"/>
      <c r="Z358" s="6" t="e">
        <f t="shared" si="128"/>
        <v>#REF!</v>
      </c>
      <c r="AA358" s="6" t="e">
        <f t="shared" si="111"/>
        <v>#REF!</v>
      </c>
      <c r="AB358" s="6" t="e">
        <f t="shared" si="112"/>
        <v>#REF!</v>
      </c>
      <c r="AC358" s="6" t="e">
        <f t="shared" si="113"/>
        <v>#REF!</v>
      </c>
    </row>
    <row r="359" spans="1:29">
      <c r="A359" s="10" t="str">
        <f t="shared" si="114"/>
        <v/>
      </c>
      <c r="B359" s="10"/>
      <c r="C359" s="10" t="s">
        <v>542</v>
      </c>
      <c r="D359" s="10" t="s">
        <v>600</v>
      </c>
      <c r="E359" s="10" t="s">
        <v>17</v>
      </c>
      <c r="F359" s="26">
        <v>110700</v>
      </c>
      <c r="G359" s="27">
        <v>0.05</v>
      </c>
      <c r="H359" s="27">
        <v>0.05</v>
      </c>
      <c r="I359" s="27">
        <v>53.810094919999997</v>
      </c>
      <c r="J359" s="11" t="e">
        <f>SUMIF(#REF!,C:C,#REF!)</f>
        <v>#REF!</v>
      </c>
      <c r="K359" s="14" t="e">
        <f>SUMIF(#REF!,C:C,#REF!)</f>
        <v>#REF!</v>
      </c>
      <c r="L359" s="14" t="e">
        <f>SUMIF(#REF!,C:C,#REF!)</f>
        <v>#REF!</v>
      </c>
      <c r="M359" s="13" t="e">
        <f>SUMIF(#REF!,C:C,#REF!)</f>
        <v>#REF!</v>
      </c>
      <c r="N359" s="13"/>
      <c r="O359" s="13"/>
      <c r="P359" s="13"/>
      <c r="Q359" s="13"/>
      <c r="R359" s="10" t="str">
        <f t="shared" si="121"/>
        <v>JP3421800008</v>
      </c>
      <c r="S359" s="10" t="str">
        <f t="shared" si="122"/>
        <v>Secom Co Ltd</v>
      </c>
      <c r="T359" s="10" t="str">
        <f t="shared" si="123"/>
        <v>Japan</v>
      </c>
      <c r="U359" s="11" t="e">
        <f t="shared" si="124"/>
        <v>#REF!</v>
      </c>
      <c r="V359" s="14" t="e">
        <f t="shared" si="125"/>
        <v>#REF!</v>
      </c>
      <c r="W359" s="14" t="e">
        <f t="shared" si="126"/>
        <v>#REF!</v>
      </c>
      <c r="X359" s="14" t="e">
        <f t="shared" si="127"/>
        <v>#REF!</v>
      </c>
      <c r="Y359" s="6"/>
      <c r="Z359" s="6" t="e">
        <f t="shared" si="128"/>
        <v>#REF!</v>
      </c>
      <c r="AA359" s="6" t="e">
        <f t="shared" ref="AA359:AA422" si="129">V359-O359-K359-G359</f>
        <v>#REF!</v>
      </c>
      <c r="AB359" s="6" t="e">
        <f t="shared" ref="AB359:AB422" si="130">W359-P359-L359-H359</f>
        <v>#REF!</v>
      </c>
      <c r="AC359" s="6" t="e">
        <f t="shared" ref="AC359:AC422" si="131">X359-Q359-M359-I359</f>
        <v>#REF!</v>
      </c>
    </row>
    <row r="360" spans="1:29">
      <c r="A360" s="10" t="str">
        <f t="shared" si="114"/>
        <v/>
      </c>
      <c r="B360" s="10"/>
      <c r="C360" s="10" t="s">
        <v>1113</v>
      </c>
      <c r="D360" s="10" t="s">
        <v>913</v>
      </c>
      <c r="E360" s="10" t="s">
        <v>17</v>
      </c>
      <c r="F360" s="26">
        <v>536700</v>
      </c>
      <c r="G360" s="27">
        <v>0.22</v>
      </c>
      <c r="H360" s="27">
        <v>0.22</v>
      </c>
      <c r="I360" s="27">
        <v>50.661111669999997</v>
      </c>
      <c r="J360" s="11" t="e">
        <f>SUMIF(#REF!,C:C,#REF!)</f>
        <v>#REF!</v>
      </c>
      <c r="K360" s="14" t="e">
        <f>SUMIF(#REF!,C:C,#REF!)</f>
        <v>#REF!</v>
      </c>
      <c r="L360" s="14" t="e">
        <f>SUMIF(#REF!,C:C,#REF!)</f>
        <v>#REF!</v>
      </c>
      <c r="M360" s="13" t="e">
        <f>SUMIF(#REF!,C:C,#REF!)</f>
        <v>#REF!</v>
      </c>
      <c r="N360" s="13"/>
      <c r="O360" s="13"/>
      <c r="P360" s="13"/>
      <c r="Q360" s="13"/>
      <c r="R360" s="10" t="str">
        <f t="shared" si="121"/>
        <v>JP3419050004</v>
      </c>
      <c r="S360" s="10" t="str">
        <f t="shared" si="122"/>
        <v>Sega Sammy Holdings Inc</v>
      </c>
      <c r="T360" s="10" t="str">
        <f t="shared" si="123"/>
        <v>Japan</v>
      </c>
      <c r="U360" s="11" t="e">
        <f t="shared" si="124"/>
        <v>#REF!</v>
      </c>
      <c r="V360" s="14" t="e">
        <f t="shared" si="125"/>
        <v>#REF!</v>
      </c>
      <c r="W360" s="14" t="e">
        <f t="shared" si="126"/>
        <v>#REF!</v>
      </c>
      <c r="X360" s="14" t="e">
        <f t="shared" si="127"/>
        <v>#REF!</v>
      </c>
      <c r="Y360" s="6"/>
      <c r="Z360" s="6" t="e">
        <f t="shared" si="128"/>
        <v>#REF!</v>
      </c>
      <c r="AA360" s="6" t="e">
        <f t="shared" si="129"/>
        <v>#REF!</v>
      </c>
      <c r="AB360" s="6" t="e">
        <f t="shared" si="130"/>
        <v>#REF!</v>
      </c>
      <c r="AC360" s="6" t="e">
        <f t="shared" si="131"/>
        <v>#REF!</v>
      </c>
    </row>
    <row r="361" spans="1:29">
      <c r="A361" s="10" t="str">
        <f t="shared" si="114"/>
        <v/>
      </c>
      <c r="B361" s="10"/>
      <c r="C361" s="10" t="s">
        <v>657</v>
      </c>
      <c r="D361" s="10" t="s">
        <v>710</v>
      </c>
      <c r="E361" s="10" t="s">
        <v>5</v>
      </c>
      <c r="F361" s="26">
        <v>182150</v>
      </c>
      <c r="G361" s="27">
        <v>0.13999999999999999</v>
      </c>
      <c r="H361" s="27">
        <v>0.13999999999999999</v>
      </c>
      <c r="I361" s="27">
        <v>78.116269099999997</v>
      </c>
      <c r="J361" s="11" t="e">
        <f>SUMIF(#REF!,C:C,#REF!)</f>
        <v>#REF!</v>
      </c>
      <c r="K361" s="14" t="e">
        <f>SUMIF(#REF!,C:C,#REF!)</f>
        <v>#REF!</v>
      </c>
      <c r="L361" s="14" t="e">
        <f>SUMIF(#REF!,C:C,#REF!)</f>
        <v>#REF!</v>
      </c>
      <c r="M361" s="13" t="e">
        <f>SUMIF(#REF!,C:C,#REF!)</f>
        <v>#REF!</v>
      </c>
      <c r="N361" s="13"/>
      <c r="O361" s="13"/>
      <c r="P361" s="13"/>
      <c r="Q361" s="13"/>
      <c r="R361" s="10" t="str">
        <f t="shared" si="121"/>
        <v>US7841171033</v>
      </c>
      <c r="S361" s="10" t="str">
        <f t="shared" si="122"/>
        <v>SEI Investments Co</v>
      </c>
      <c r="T361" s="10" t="str">
        <f t="shared" si="123"/>
        <v>USA</v>
      </c>
      <c r="U361" s="11" t="e">
        <f t="shared" si="124"/>
        <v>#REF!</v>
      </c>
      <c r="V361" s="14" t="e">
        <f t="shared" si="125"/>
        <v>#REF!</v>
      </c>
      <c r="W361" s="14" t="e">
        <f t="shared" si="126"/>
        <v>#REF!</v>
      </c>
      <c r="X361" s="14" t="e">
        <f t="shared" si="127"/>
        <v>#REF!</v>
      </c>
      <c r="Y361" s="6"/>
      <c r="Z361" s="6" t="e">
        <f t="shared" si="128"/>
        <v>#REF!</v>
      </c>
      <c r="AA361" s="6" t="e">
        <f t="shared" si="129"/>
        <v>#REF!</v>
      </c>
      <c r="AB361" s="6" t="e">
        <f t="shared" si="130"/>
        <v>#REF!</v>
      </c>
      <c r="AC361" s="6" t="e">
        <f t="shared" si="131"/>
        <v>#REF!</v>
      </c>
    </row>
    <row r="362" spans="1:29">
      <c r="A362" s="10" t="str">
        <f t="shared" si="114"/>
        <v/>
      </c>
      <c r="B362" s="10"/>
      <c r="C362" s="10" t="s">
        <v>1114</v>
      </c>
      <c r="D362" s="10" t="s">
        <v>914</v>
      </c>
      <c r="E362" s="10" t="s">
        <v>17</v>
      </c>
      <c r="F362" s="26">
        <v>544200</v>
      </c>
      <c r="G362" s="27">
        <v>0.12</v>
      </c>
      <c r="H362" s="27">
        <v>0.12</v>
      </c>
      <c r="I362" s="27">
        <v>52.9450425</v>
      </c>
      <c r="J362" s="11" t="e">
        <f>SUMIF(#REF!,C:C,#REF!)</f>
        <v>#REF!</v>
      </c>
      <c r="K362" s="14" t="e">
        <f>SUMIF(#REF!,C:C,#REF!)</f>
        <v>#REF!</v>
      </c>
      <c r="L362" s="14" t="e">
        <f>SUMIF(#REF!,C:C,#REF!)</f>
        <v>#REF!</v>
      </c>
      <c r="M362" s="13" t="e">
        <f>SUMIF(#REF!,C:C,#REF!)</f>
        <v>#REF!</v>
      </c>
      <c r="N362" s="13"/>
      <c r="O362" s="13"/>
      <c r="P362" s="13"/>
      <c r="Q362" s="13"/>
      <c r="R362" s="10" t="str">
        <f t="shared" si="121"/>
        <v>JP3419400001</v>
      </c>
      <c r="S362" s="10" t="str">
        <f t="shared" si="122"/>
        <v>Sekisui Chemical Co Ltd</v>
      </c>
      <c r="T362" s="10" t="str">
        <f t="shared" si="123"/>
        <v>Japan</v>
      </c>
      <c r="U362" s="11" t="e">
        <f t="shared" si="124"/>
        <v>#REF!</v>
      </c>
      <c r="V362" s="14" t="e">
        <f t="shared" si="125"/>
        <v>#REF!</v>
      </c>
      <c r="W362" s="14" t="e">
        <f t="shared" si="126"/>
        <v>#REF!</v>
      </c>
      <c r="X362" s="14" t="e">
        <f t="shared" si="127"/>
        <v>#REF!</v>
      </c>
      <c r="Y362" s="6"/>
      <c r="Z362" s="6" t="e">
        <f t="shared" si="128"/>
        <v>#REF!</v>
      </c>
      <c r="AA362" s="6" t="e">
        <f t="shared" si="129"/>
        <v>#REF!</v>
      </c>
      <c r="AB362" s="6" t="e">
        <f t="shared" si="130"/>
        <v>#REF!</v>
      </c>
      <c r="AC362" s="6" t="e">
        <f t="shared" si="131"/>
        <v>#REF!</v>
      </c>
    </row>
    <row r="363" spans="1:29">
      <c r="A363" s="10" t="str">
        <f t="shared" si="114"/>
        <v>Sekisui House Ltd</v>
      </c>
      <c r="B363" s="10" t="str">
        <f>LOWER(D363)</f>
        <v>sekisui house ltd</v>
      </c>
      <c r="C363" s="10" t="s">
        <v>264</v>
      </c>
      <c r="D363" s="10" t="s">
        <v>69</v>
      </c>
      <c r="E363" s="10" t="s">
        <v>17</v>
      </c>
      <c r="F363" s="26">
        <v>378600</v>
      </c>
      <c r="G363" s="27">
        <v>0.06</v>
      </c>
      <c r="H363" s="27">
        <v>0.06</v>
      </c>
      <c r="I363" s="27">
        <v>56.759501499999999</v>
      </c>
      <c r="J363" s="11" t="e">
        <f>SUMIF(#REF!,C:C,#REF!)</f>
        <v>#REF!</v>
      </c>
      <c r="K363" s="14" t="e">
        <f>SUMIF(#REF!,C:C,#REF!)</f>
        <v>#REF!</v>
      </c>
      <c r="L363" s="14" t="e">
        <f>SUMIF(#REF!,C:C,#REF!)</f>
        <v>#REF!</v>
      </c>
      <c r="M363" s="13" t="e">
        <f>SUMIF(#REF!,C:C,#REF!)</f>
        <v>#REF!</v>
      </c>
      <c r="N363" s="13"/>
      <c r="O363" s="13"/>
      <c r="P363" s="13"/>
      <c r="Q363" s="13"/>
      <c r="R363" s="10" t="str">
        <f t="shared" si="121"/>
        <v>JP3420600003</v>
      </c>
      <c r="S363" s="10" t="str">
        <f t="shared" si="122"/>
        <v>Sekisui House Ltd</v>
      </c>
      <c r="T363" s="10" t="str">
        <f t="shared" si="123"/>
        <v>Japan</v>
      </c>
      <c r="U363" s="11" t="e">
        <f t="shared" si="124"/>
        <v>#REF!</v>
      </c>
      <c r="V363" s="14" t="e">
        <f t="shared" si="125"/>
        <v>#REF!</v>
      </c>
      <c r="W363" s="14" t="e">
        <f t="shared" si="126"/>
        <v>#REF!</v>
      </c>
      <c r="X363" s="14" t="e">
        <f t="shared" si="127"/>
        <v>#REF!</v>
      </c>
      <c r="Y363" s="6"/>
      <c r="Z363" s="6" t="e">
        <f t="shared" si="128"/>
        <v>#REF!</v>
      </c>
      <c r="AA363" s="6" t="e">
        <f t="shared" si="129"/>
        <v>#REF!</v>
      </c>
      <c r="AB363" s="6" t="e">
        <f t="shared" si="130"/>
        <v>#REF!</v>
      </c>
      <c r="AC363" s="6" t="e">
        <f t="shared" si="131"/>
        <v>#REF!</v>
      </c>
    </row>
    <row r="364" spans="1:29">
      <c r="A364" s="10" t="str">
        <f t="shared" si="114"/>
        <v/>
      </c>
      <c r="C364" s="10" t="s">
        <v>1115</v>
      </c>
      <c r="D364" s="10" t="s">
        <v>915</v>
      </c>
      <c r="E364" s="10" t="s">
        <v>18</v>
      </c>
      <c r="F364" s="26">
        <v>529331</v>
      </c>
      <c r="G364" s="27">
        <v>0.15</v>
      </c>
      <c r="H364" s="27">
        <v>0.15</v>
      </c>
      <c r="I364" s="27">
        <v>89.940465349999997</v>
      </c>
      <c r="J364" s="11" t="e">
        <f>SUMIF(#REF!,C:C,#REF!)</f>
        <v>#REF!</v>
      </c>
      <c r="K364" s="14" t="e">
        <f>SUMIF(#REF!,C:C,#REF!)</f>
        <v>#REF!</v>
      </c>
      <c r="L364" s="14" t="e">
        <f>SUMIF(#REF!,C:C,#REF!)</f>
        <v>#REF!</v>
      </c>
      <c r="M364" s="13" t="e">
        <f>SUMIF(#REF!,C:C,#REF!)</f>
        <v>#REF!</v>
      </c>
      <c r="N364" s="13"/>
      <c r="O364" s="13"/>
      <c r="P364" s="13"/>
      <c r="Q364" s="13"/>
      <c r="R364" s="10" t="str">
        <f t="shared" si="121"/>
        <v>AU000000SVW5</v>
      </c>
      <c r="S364" s="10" t="str">
        <f t="shared" si="122"/>
        <v>Seven Group Holdings Ltd</v>
      </c>
      <c r="T364" s="10" t="str">
        <f t="shared" si="123"/>
        <v>Australien</v>
      </c>
      <c r="U364" s="11" t="e">
        <f t="shared" si="124"/>
        <v>#REF!</v>
      </c>
      <c r="V364" s="14" t="e">
        <f t="shared" si="125"/>
        <v>#REF!</v>
      </c>
      <c r="W364" s="14" t="e">
        <f t="shared" si="126"/>
        <v>#REF!</v>
      </c>
      <c r="X364" s="14" t="e">
        <f t="shared" si="127"/>
        <v>#REF!</v>
      </c>
      <c r="Y364" s="6"/>
      <c r="Z364" s="6" t="e">
        <f t="shared" si="128"/>
        <v>#REF!</v>
      </c>
      <c r="AA364" s="6" t="e">
        <f t="shared" si="129"/>
        <v>#REF!</v>
      </c>
      <c r="AB364" s="6" t="e">
        <f t="shared" si="130"/>
        <v>#REF!</v>
      </c>
      <c r="AC364" s="6" t="e">
        <f t="shared" si="131"/>
        <v>#REF!</v>
      </c>
    </row>
    <row r="365" spans="1:29">
      <c r="A365" s="10" t="str">
        <f t="shared" si="114"/>
        <v/>
      </c>
      <c r="B365" s="10"/>
      <c r="C365" s="10" t="s">
        <v>1116</v>
      </c>
      <c r="D365" s="10" t="s">
        <v>916</v>
      </c>
      <c r="E365" s="10" t="s">
        <v>17</v>
      </c>
      <c r="F365" s="26">
        <v>550700</v>
      </c>
      <c r="G365" s="27">
        <v>0.09</v>
      </c>
      <c r="H365" s="27">
        <v>0.09</v>
      </c>
      <c r="I365" s="27">
        <v>53.353362369999999</v>
      </c>
      <c r="J365" s="11" t="e">
        <f>SUMIF(#REF!,C:C,#REF!)</f>
        <v>#REF!</v>
      </c>
      <c r="K365" s="14" t="e">
        <f>SUMIF(#REF!,C:C,#REF!)</f>
        <v>#REF!</v>
      </c>
      <c r="L365" s="14" t="e">
        <f>SUMIF(#REF!,C:C,#REF!)</f>
        <v>#REF!</v>
      </c>
      <c r="M365" s="13" t="e">
        <f>SUMIF(#REF!,C:C,#REF!)</f>
        <v>#REF!</v>
      </c>
      <c r="N365" s="13"/>
      <c r="O365" s="13"/>
      <c r="P365" s="13"/>
      <c r="Q365" s="13"/>
      <c r="R365" s="10" t="str">
        <f t="shared" si="121"/>
        <v>JP3162770006</v>
      </c>
      <c r="S365" s="10" t="str">
        <f t="shared" si="122"/>
        <v>SG Holdings Co Ltd</v>
      </c>
      <c r="T365" s="10" t="str">
        <f t="shared" si="123"/>
        <v>Japan</v>
      </c>
      <c r="U365" s="11" t="e">
        <f t="shared" si="124"/>
        <v>#REF!</v>
      </c>
      <c r="V365" s="14" t="e">
        <f t="shared" si="125"/>
        <v>#REF!</v>
      </c>
      <c r="W365" s="14" t="e">
        <f t="shared" si="126"/>
        <v>#REF!</v>
      </c>
      <c r="X365" s="14" t="e">
        <f t="shared" si="127"/>
        <v>#REF!</v>
      </c>
      <c r="Y365" s="6"/>
      <c r="Z365" s="6" t="e">
        <f t="shared" si="128"/>
        <v>#REF!</v>
      </c>
      <c r="AA365" s="6" t="e">
        <f t="shared" si="129"/>
        <v>#REF!</v>
      </c>
      <c r="AB365" s="6" t="e">
        <f t="shared" si="130"/>
        <v>#REF!</v>
      </c>
      <c r="AC365" s="6" t="e">
        <f t="shared" si="131"/>
        <v>#REF!</v>
      </c>
    </row>
    <row r="366" spans="1:29">
      <c r="A366" s="10" t="str">
        <f t="shared" si="114"/>
        <v/>
      </c>
      <c r="B366" s="10"/>
      <c r="C366" s="10" t="s">
        <v>658</v>
      </c>
      <c r="D366" s="10" t="s">
        <v>711</v>
      </c>
      <c r="E366" s="10" t="s">
        <v>341</v>
      </c>
      <c r="F366" s="26">
        <v>1174500</v>
      </c>
      <c r="G366" s="27">
        <v>0.04</v>
      </c>
      <c r="H366" s="27">
        <v>0.04</v>
      </c>
      <c r="I366" s="27">
        <v>13.60063665</v>
      </c>
      <c r="J366" s="11" t="e">
        <f>SUMIF(#REF!,C:C,#REF!)</f>
        <v>#REF!</v>
      </c>
      <c r="K366" s="14" t="e">
        <f>SUMIF(#REF!,C:C,#REF!)</f>
        <v>#REF!</v>
      </c>
      <c r="L366" s="14" t="e">
        <f>SUMIF(#REF!,C:C,#REF!)</f>
        <v>#REF!</v>
      </c>
      <c r="M366" s="13" t="e">
        <f>SUMIF(#REF!,C:C,#REF!)</f>
        <v>#REF!</v>
      </c>
      <c r="N366" s="13"/>
      <c r="O366" s="13"/>
      <c r="P366" s="13"/>
      <c r="Q366" s="13"/>
      <c r="R366" s="10" t="str">
        <f t="shared" si="121"/>
        <v>CNE000001P52</v>
      </c>
      <c r="S366" s="10" t="str">
        <f t="shared" si="122"/>
        <v>Shandong Sun Paper Industry JSC Ltd</v>
      </c>
      <c r="T366" s="10" t="str">
        <f t="shared" si="123"/>
        <v>Kina</v>
      </c>
      <c r="U366" s="11" t="e">
        <f t="shared" si="124"/>
        <v>#REF!</v>
      </c>
      <c r="V366" s="14" t="e">
        <f t="shared" si="125"/>
        <v>#REF!</v>
      </c>
      <c r="W366" s="14" t="e">
        <f t="shared" si="126"/>
        <v>#REF!</v>
      </c>
      <c r="X366" s="14" t="e">
        <f t="shared" si="127"/>
        <v>#REF!</v>
      </c>
      <c r="Y366" s="6"/>
      <c r="Z366" s="6" t="e">
        <f t="shared" si="128"/>
        <v>#REF!</v>
      </c>
      <c r="AA366" s="6" t="e">
        <f t="shared" si="129"/>
        <v>#REF!</v>
      </c>
      <c r="AB366" s="6" t="e">
        <f t="shared" si="130"/>
        <v>#REF!</v>
      </c>
      <c r="AC366" s="6" t="e">
        <f t="shared" si="131"/>
        <v>#REF!</v>
      </c>
    </row>
    <row r="367" spans="1:29">
      <c r="A367" s="10" t="str">
        <f t="shared" si="114"/>
        <v/>
      </c>
      <c r="B367" s="10"/>
      <c r="C367" s="10" t="s">
        <v>543</v>
      </c>
      <c r="D367" s="10" t="s">
        <v>601</v>
      </c>
      <c r="E367" s="10" t="s">
        <v>341</v>
      </c>
      <c r="F367" s="26">
        <v>2805500</v>
      </c>
      <c r="G367" s="27">
        <v>0.01</v>
      </c>
      <c r="H367" s="27">
        <v>0.01</v>
      </c>
      <c r="I367" s="27">
        <v>13.080429130000001</v>
      </c>
      <c r="J367" s="11" t="e">
        <f>SUMIF(#REF!,C:C,#REF!)</f>
        <v>#REF!</v>
      </c>
      <c r="K367" s="14" t="e">
        <f>SUMIF(#REF!,C:C,#REF!)</f>
        <v>#REF!</v>
      </c>
      <c r="L367" s="14" t="e">
        <f>SUMIF(#REF!,C:C,#REF!)</f>
        <v>#REF!</v>
      </c>
      <c r="M367" s="13" t="e">
        <f>SUMIF(#REF!,C:C,#REF!)</f>
        <v>#REF!</v>
      </c>
      <c r="N367" s="13"/>
      <c r="O367" s="13"/>
      <c r="P367" s="13"/>
      <c r="Q367" s="13"/>
      <c r="R367" s="10" t="str">
        <f t="shared" si="121"/>
        <v>CNE0000013N8</v>
      </c>
      <c r="S367" s="10" t="str">
        <f t="shared" si="122"/>
        <v>Shanghai International Port Group Co Ltd</v>
      </c>
      <c r="T367" s="10" t="str">
        <f t="shared" si="123"/>
        <v>Kina</v>
      </c>
      <c r="U367" s="11" t="e">
        <f t="shared" si="124"/>
        <v>#REF!</v>
      </c>
      <c r="V367" s="14" t="e">
        <f t="shared" si="125"/>
        <v>#REF!</v>
      </c>
      <c r="W367" s="14" t="e">
        <f t="shared" si="126"/>
        <v>#REF!</v>
      </c>
      <c r="X367" s="14" t="e">
        <f t="shared" si="127"/>
        <v>#REF!</v>
      </c>
      <c r="Y367" s="6"/>
      <c r="Z367" s="6" t="e">
        <f t="shared" si="128"/>
        <v>#REF!</v>
      </c>
      <c r="AA367" s="6" t="e">
        <f t="shared" si="129"/>
        <v>#REF!</v>
      </c>
      <c r="AB367" s="6" t="e">
        <f t="shared" si="130"/>
        <v>#REF!</v>
      </c>
      <c r="AC367" s="6" t="e">
        <f t="shared" si="131"/>
        <v>#REF!</v>
      </c>
    </row>
    <row r="368" spans="1:29">
      <c r="A368" s="10" t="str">
        <f t="shared" si="114"/>
        <v>Shanghai M&amp;G Stationery Inc</v>
      </c>
      <c r="B368" s="10" t="str">
        <f>LOWER(D368)</f>
        <v>shanghai m&amp;g stationery inc</v>
      </c>
      <c r="C368" s="10" t="s">
        <v>659</v>
      </c>
      <c r="D368" s="10" t="s">
        <v>712</v>
      </c>
      <c r="E368" s="10" t="s">
        <v>341</v>
      </c>
      <c r="F368" s="26">
        <v>349800</v>
      </c>
      <c r="G368" s="27">
        <v>0.04</v>
      </c>
      <c r="H368" s="27">
        <v>0.04</v>
      </c>
      <c r="I368" s="27">
        <v>12.49814001</v>
      </c>
      <c r="J368" s="11" t="e">
        <f>SUMIF(#REF!,C:C,#REF!)</f>
        <v>#REF!</v>
      </c>
      <c r="K368" s="14" t="e">
        <f>SUMIF(#REF!,C:C,#REF!)</f>
        <v>#REF!</v>
      </c>
      <c r="L368" s="14" t="e">
        <f>SUMIF(#REF!,C:C,#REF!)</f>
        <v>#REF!</v>
      </c>
      <c r="M368" s="13" t="e">
        <f>SUMIF(#REF!,C:C,#REF!)</f>
        <v>#REF!</v>
      </c>
      <c r="N368" s="13"/>
      <c r="O368" s="13"/>
      <c r="P368" s="13"/>
      <c r="Q368" s="13"/>
      <c r="R368" s="10" t="str">
        <f t="shared" si="121"/>
        <v>CNE100001V60</v>
      </c>
      <c r="S368" s="10" t="str">
        <f t="shared" si="122"/>
        <v>Shanghai M&amp;G Stationery Inc</v>
      </c>
      <c r="T368" s="10" t="str">
        <f t="shared" si="123"/>
        <v>Kina</v>
      </c>
      <c r="U368" s="11" t="e">
        <f t="shared" si="124"/>
        <v>#REF!</v>
      </c>
      <c r="V368" s="14" t="e">
        <f t="shared" si="125"/>
        <v>#REF!</v>
      </c>
      <c r="W368" s="14" t="e">
        <f t="shared" si="126"/>
        <v>#REF!</v>
      </c>
      <c r="X368" s="14" t="e">
        <f t="shared" si="127"/>
        <v>#REF!</v>
      </c>
      <c r="Y368" s="6"/>
      <c r="Z368" s="6" t="e">
        <f t="shared" si="128"/>
        <v>#REF!</v>
      </c>
      <c r="AA368" s="6" t="e">
        <f t="shared" si="129"/>
        <v>#REF!</v>
      </c>
      <c r="AB368" s="6" t="e">
        <f t="shared" si="130"/>
        <v>#REF!</v>
      </c>
      <c r="AC368" s="6" t="e">
        <f t="shared" si="131"/>
        <v>#REF!</v>
      </c>
    </row>
    <row r="369" spans="1:29">
      <c r="A369" s="10"/>
      <c r="B369" s="10"/>
      <c r="C369" s="10" t="s">
        <v>1117</v>
      </c>
      <c r="D369" s="10" t="s">
        <v>917</v>
      </c>
      <c r="E369" s="10" t="s">
        <v>341</v>
      </c>
      <c r="F369" s="26">
        <v>2037815</v>
      </c>
      <c r="G369" s="27">
        <v>0.01</v>
      </c>
      <c r="H369" s="27">
        <v>0.01</v>
      </c>
      <c r="I369" s="27">
        <v>12.836256390000001</v>
      </c>
      <c r="J369" s="11" t="e">
        <f>SUMIF(#REF!,C:C,#REF!)</f>
        <v>#REF!</v>
      </c>
      <c r="K369" s="14" t="e">
        <f>SUMIF(#REF!,C:C,#REF!)</f>
        <v>#REF!</v>
      </c>
      <c r="L369" s="14" t="e">
        <f>SUMIF(#REF!,C:C,#REF!)</f>
        <v>#REF!</v>
      </c>
      <c r="M369" s="13" t="e">
        <f>SUMIF(#REF!,C:C,#REF!)</f>
        <v>#REF!</v>
      </c>
      <c r="N369" s="13"/>
      <c r="O369" s="13"/>
      <c r="P369" s="13"/>
      <c r="Q369" s="13"/>
      <c r="R369" s="10" t="str">
        <f t="shared" si="121"/>
        <v>CNE0000011B7</v>
      </c>
      <c r="S369" s="10" t="str">
        <f t="shared" si="122"/>
        <v>Shanghai Pudong Development Bank Co Ltd</v>
      </c>
      <c r="T369" s="10" t="str">
        <f t="shared" si="123"/>
        <v>Kina</v>
      </c>
      <c r="U369" s="11" t="e">
        <f t="shared" si="124"/>
        <v>#REF!</v>
      </c>
      <c r="V369" s="14" t="e">
        <f t="shared" si="125"/>
        <v>#REF!</v>
      </c>
      <c r="W369" s="14" t="e">
        <f t="shared" si="126"/>
        <v>#REF!</v>
      </c>
      <c r="X369" s="14" t="e">
        <f t="shared" si="127"/>
        <v>#REF!</v>
      </c>
      <c r="Y369" s="6"/>
      <c r="Z369" s="6" t="e">
        <f t="shared" si="128"/>
        <v>#REF!</v>
      </c>
      <c r="AA369" s="6" t="e">
        <f t="shared" si="129"/>
        <v>#REF!</v>
      </c>
      <c r="AB369" s="6" t="e">
        <f t="shared" si="130"/>
        <v>#REF!</v>
      </c>
      <c r="AC369" s="6" t="e">
        <f t="shared" si="131"/>
        <v>#REF!</v>
      </c>
    </row>
    <row r="370" spans="1:29">
      <c r="A370" s="10" t="str">
        <f t="shared" si="114"/>
        <v/>
      </c>
      <c r="B370" s="10"/>
      <c r="C370" s="10" t="s">
        <v>306</v>
      </c>
      <c r="D370" s="10" t="s">
        <v>336</v>
      </c>
      <c r="E370" s="10" t="s">
        <v>341</v>
      </c>
      <c r="F370" s="26">
        <v>2545442</v>
      </c>
      <c r="G370" s="27">
        <v>0.08</v>
      </c>
      <c r="H370" s="27">
        <v>0.08</v>
      </c>
      <c r="I370" s="27">
        <v>13.950871169999999</v>
      </c>
      <c r="J370" s="11" t="e">
        <f>SUMIF(#REF!,C:C,#REF!)</f>
        <v>#REF!</v>
      </c>
      <c r="K370" s="14" t="e">
        <f>SUMIF(#REF!,C:C,#REF!)</f>
        <v>#REF!</v>
      </c>
      <c r="L370" s="14" t="e">
        <f>SUMIF(#REF!,C:C,#REF!)</f>
        <v>#REF!</v>
      </c>
      <c r="M370" s="13" t="e">
        <f>SUMIF(#REF!,C:C,#REF!)</f>
        <v>#REF!</v>
      </c>
      <c r="N370" s="13"/>
      <c r="O370" s="13"/>
      <c r="P370" s="13"/>
      <c r="Q370" s="13"/>
      <c r="R370" s="10" t="str">
        <f t="shared" si="121"/>
        <v>CNE000000B83</v>
      </c>
      <c r="S370" s="10" t="str">
        <f t="shared" si="122"/>
        <v>Shanghai Tunnel Engineering Co Ltd</v>
      </c>
      <c r="T370" s="10" t="str">
        <f t="shared" si="123"/>
        <v>Kina</v>
      </c>
      <c r="U370" s="11" t="e">
        <f t="shared" si="124"/>
        <v>#REF!</v>
      </c>
      <c r="V370" s="14" t="e">
        <f t="shared" si="125"/>
        <v>#REF!</v>
      </c>
      <c r="W370" s="14" t="e">
        <f t="shared" si="126"/>
        <v>#REF!</v>
      </c>
      <c r="X370" s="14" t="e">
        <f t="shared" si="127"/>
        <v>#REF!</v>
      </c>
      <c r="Y370" s="6"/>
      <c r="Z370" s="6" t="e">
        <f t="shared" si="128"/>
        <v>#REF!</v>
      </c>
      <c r="AA370" s="6" t="e">
        <f t="shared" si="129"/>
        <v>#REF!</v>
      </c>
      <c r="AB370" s="6" t="e">
        <f t="shared" si="130"/>
        <v>#REF!</v>
      </c>
      <c r="AC370" s="6" t="e">
        <f t="shared" si="131"/>
        <v>#REF!</v>
      </c>
    </row>
    <row r="371" spans="1:29">
      <c r="A371" s="10" t="str">
        <f t="shared" si="114"/>
        <v/>
      </c>
      <c r="B371" s="10"/>
      <c r="C371" s="10" t="s">
        <v>1118</v>
      </c>
      <c r="D371" s="10" t="s">
        <v>918</v>
      </c>
      <c r="E371" s="10" t="s">
        <v>341</v>
      </c>
      <c r="F371" s="26">
        <v>2170500</v>
      </c>
      <c r="G371" s="27">
        <v>0.06</v>
      </c>
      <c r="H371" s="27">
        <v>0.06</v>
      </c>
      <c r="I371" s="27">
        <v>12.82528514</v>
      </c>
      <c r="J371" s="11" t="e">
        <f>SUMIF(#REF!,C:C,#REF!)</f>
        <v>#REF!</v>
      </c>
      <c r="K371" s="14" t="e">
        <f>SUMIF(#REF!,C:C,#REF!)</f>
        <v>#REF!</v>
      </c>
      <c r="L371" s="14" t="e">
        <f>SUMIF(#REF!,C:C,#REF!)</f>
        <v>#REF!</v>
      </c>
      <c r="M371" s="13" t="e">
        <f>SUMIF(#REF!,C:C,#REF!)</f>
        <v>#REF!</v>
      </c>
      <c r="N371" s="13"/>
      <c r="O371" s="13"/>
      <c r="P371" s="13"/>
      <c r="Q371" s="13"/>
      <c r="R371" s="10" t="str">
        <f t="shared" si="121"/>
        <v>CNE000000594</v>
      </c>
      <c r="S371" s="10" t="str">
        <f t="shared" si="122"/>
        <v>Shanghai Yuyuan Tourist Mart Group Co Ltd</v>
      </c>
      <c r="T371" s="10" t="str">
        <f t="shared" si="123"/>
        <v>Kina</v>
      </c>
      <c r="U371" s="11" t="e">
        <f t="shared" si="124"/>
        <v>#REF!</v>
      </c>
      <c r="V371" s="14" t="e">
        <f t="shared" si="125"/>
        <v>#REF!</v>
      </c>
      <c r="W371" s="14" t="e">
        <f t="shared" si="126"/>
        <v>#REF!</v>
      </c>
      <c r="X371" s="14" t="e">
        <f t="shared" si="127"/>
        <v>#REF!</v>
      </c>
      <c r="Y371" s="6"/>
      <c r="Z371" s="6" t="e">
        <f t="shared" si="128"/>
        <v>#REF!</v>
      </c>
      <c r="AA371" s="6" t="e">
        <f t="shared" si="129"/>
        <v>#REF!</v>
      </c>
      <c r="AB371" s="6" t="e">
        <f t="shared" si="130"/>
        <v>#REF!</v>
      </c>
      <c r="AC371" s="6" t="e">
        <f t="shared" si="131"/>
        <v>#REF!</v>
      </c>
    </row>
    <row r="372" spans="1:29">
      <c r="A372" s="10" t="str">
        <f t="shared" ref="A372:A445" si="132">PROPER(B372)</f>
        <v/>
      </c>
      <c r="B372" s="10"/>
      <c r="C372" s="10" t="s">
        <v>1119</v>
      </c>
      <c r="D372" s="10" t="s">
        <v>919</v>
      </c>
      <c r="E372" s="10" t="s">
        <v>341</v>
      </c>
      <c r="F372" s="26">
        <v>49200</v>
      </c>
      <c r="G372" s="27">
        <v>0</v>
      </c>
      <c r="H372" s="27">
        <v>0</v>
      </c>
      <c r="I372" s="27">
        <v>13.60430474</v>
      </c>
      <c r="J372" s="11" t="e">
        <f>SUMIF(#REF!,C:C,#REF!)</f>
        <v>#REF!</v>
      </c>
      <c r="K372" s="14" t="e">
        <f>SUMIF(#REF!,C:C,#REF!)</f>
        <v>#REF!</v>
      </c>
      <c r="L372" s="14" t="e">
        <f>SUMIF(#REF!,C:C,#REF!)</f>
        <v>#REF!</v>
      </c>
      <c r="M372" s="13" t="e">
        <f>SUMIF(#REF!,C:C,#REF!)</f>
        <v>#REF!</v>
      </c>
      <c r="N372" s="13"/>
      <c r="O372" s="13"/>
      <c r="P372" s="13"/>
      <c r="Q372" s="13"/>
      <c r="R372" s="10" t="str">
        <f t="shared" si="121"/>
        <v>CNE100003G67</v>
      </c>
      <c r="S372" s="10" t="str">
        <f t="shared" si="122"/>
        <v>Shenzhen Mindray Bio-Medical Electronics Co Ltd</v>
      </c>
      <c r="T372" s="10" t="str">
        <f t="shared" si="123"/>
        <v>Kina</v>
      </c>
      <c r="U372" s="11" t="e">
        <f t="shared" si="124"/>
        <v>#REF!</v>
      </c>
      <c r="V372" s="14" t="e">
        <f t="shared" si="125"/>
        <v>#REF!</v>
      </c>
      <c r="W372" s="14" t="e">
        <f t="shared" si="126"/>
        <v>#REF!</v>
      </c>
      <c r="X372" s="14" t="e">
        <f t="shared" si="127"/>
        <v>#REF!</v>
      </c>
      <c r="Y372" s="6"/>
      <c r="Z372" s="6" t="e">
        <f t="shared" si="128"/>
        <v>#REF!</v>
      </c>
      <c r="AA372" s="6" t="e">
        <f t="shared" si="129"/>
        <v>#REF!</v>
      </c>
      <c r="AB372" s="6" t="e">
        <f t="shared" si="130"/>
        <v>#REF!</v>
      </c>
      <c r="AC372" s="6" t="e">
        <f t="shared" si="131"/>
        <v>#REF!</v>
      </c>
    </row>
    <row r="373" spans="1:29">
      <c r="A373" s="10" t="str">
        <f t="shared" si="132"/>
        <v/>
      </c>
      <c r="C373" s="10" t="s">
        <v>404</v>
      </c>
      <c r="D373" s="10" t="s">
        <v>445</v>
      </c>
      <c r="E373" s="10" t="s">
        <v>17</v>
      </c>
      <c r="F373" s="26">
        <v>221900</v>
      </c>
      <c r="G373" s="27">
        <v>0.01</v>
      </c>
      <c r="H373" s="27">
        <v>0.01</v>
      </c>
      <c r="I373" s="27">
        <v>62.848523749999998</v>
      </c>
      <c r="J373" s="11" t="e">
        <f>SUMIF(#REF!,C:C,#REF!)</f>
        <v>#REF!</v>
      </c>
      <c r="K373" s="14" t="e">
        <f>SUMIF(#REF!,C:C,#REF!)</f>
        <v>#REF!</v>
      </c>
      <c r="L373" s="14" t="e">
        <f>SUMIF(#REF!,C:C,#REF!)</f>
        <v>#REF!</v>
      </c>
      <c r="M373" s="13" t="e">
        <f>SUMIF(#REF!,C:C,#REF!)</f>
        <v>#REF!</v>
      </c>
      <c r="N373" s="13"/>
      <c r="O373" s="13"/>
      <c r="P373" s="13"/>
      <c r="Q373" s="13"/>
      <c r="R373" s="10" t="str">
        <f t="shared" si="121"/>
        <v>JP3371200001</v>
      </c>
      <c r="S373" s="10" t="str">
        <f t="shared" si="122"/>
        <v>Shin-Etsu Chemical Co Ltd</v>
      </c>
      <c r="T373" s="10" t="str">
        <f t="shared" si="123"/>
        <v>Japan</v>
      </c>
      <c r="U373" s="11" t="e">
        <f t="shared" si="124"/>
        <v>#REF!</v>
      </c>
      <c r="V373" s="14" t="e">
        <f t="shared" si="125"/>
        <v>#REF!</v>
      </c>
      <c r="W373" s="14" t="e">
        <f t="shared" si="126"/>
        <v>#REF!</v>
      </c>
      <c r="X373" s="14" t="e">
        <f t="shared" si="127"/>
        <v>#REF!</v>
      </c>
      <c r="Y373" s="6"/>
      <c r="Z373" s="6" t="e">
        <f t="shared" si="128"/>
        <v>#REF!</v>
      </c>
      <c r="AA373" s="6" t="e">
        <f t="shared" si="129"/>
        <v>#REF!</v>
      </c>
      <c r="AB373" s="6" t="e">
        <f t="shared" si="130"/>
        <v>#REF!</v>
      </c>
      <c r="AC373" s="6" t="e">
        <f t="shared" si="131"/>
        <v>#REF!</v>
      </c>
    </row>
    <row r="374" spans="1:29">
      <c r="A374" s="10" t="str">
        <f t="shared" si="132"/>
        <v/>
      </c>
      <c r="B374" s="10"/>
      <c r="C374" s="10" t="s">
        <v>1120</v>
      </c>
      <c r="D374" s="10" t="s">
        <v>920</v>
      </c>
      <c r="E374" s="10" t="s">
        <v>17</v>
      </c>
      <c r="F374" s="26">
        <v>166100</v>
      </c>
      <c r="G374" s="27">
        <v>0.05</v>
      </c>
      <c r="H374" s="27">
        <v>0.05</v>
      </c>
      <c r="I374" s="27">
        <v>54.04891774</v>
      </c>
      <c r="J374" s="11" t="e">
        <f>SUMIF(#REF!,C:C,#REF!)</f>
        <v>#REF!</v>
      </c>
      <c r="K374" s="14" t="e">
        <f>SUMIF(#REF!,C:C,#REF!)</f>
        <v>#REF!</v>
      </c>
      <c r="L374" s="14" t="e">
        <f>SUMIF(#REF!,C:C,#REF!)</f>
        <v>#REF!</v>
      </c>
      <c r="M374" s="13" t="e">
        <f>SUMIF(#REF!,C:C,#REF!)</f>
        <v>#REF!</v>
      </c>
      <c r="N374" s="13"/>
      <c r="O374" s="13"/>
      <c r="P374" s="13"/>
      <c r="Q374" s="13"/>
      <c r="R374" s="10" t="str">
        <f t="shared" si="121"/>
        <v>JP3347200002</v>
      </c>
      <c r="S374" s="10" t="str">
        <f t="shared" si="122"/>
        <v>Shionogi &amp; Co Ltd</v>
      </c>
      <c r="T374" s="10" t="str">
        <f t="shared" si="123"/>
        <v>Japan</v>
      </c>
      <c r="U374" s="11" t="e">
        <f t="shared" si="124"/>
        <v>#REF!</v>
      </c>
      <c r="V374" s="14" t="e">
        <f t="shared" si="125"/>
        <v>#REF!</v>
      </c>
      <c r="W374" s="14" t="e">
        <f t="shared" si="126"/>
        <v>#REF!</v>
      </c>
      <c r="X374" s="14" t="e">
        <f t="shared" si="127"/>
        <v>#REF!</v>
      </c>
      <c r="Y374" s="6"/>
      <c r="Z374" s="6" t="e">
        <f t="shared" si="128"/>
        <v>#REF!</v>
      </c>
      <c r="AA374" s="6" t="e">
        <f t="shared" si="129"/>
        <v>#REF!</v>
      </c>
      <c r="AB374" s="6" t="e">
        <f t="shared" si="130"/>
        <v>#REF!</v>
      </c>
      <c r="AC374" s="6" t="e">
        <f t="shared" si="131"/>
        <v>#REF!</v>
      </c>
    </row>
    <row r="375" spans="1:29">
      <c r="A375" s="10" t="str">
        <f t="shared" si="132"/>
        <v/>
      </c>
      <c r="B375" s="10"/>
      <c r="C375" s="10" t="s">
        <v>353</v>
      </c>
      <c r="D375" s="10" t="s">
        <v>363</v>
      </c>
      <c r="E375" s="10" t="s">
        <v>341</v>
      </c>
      <c r="F375" s="26">
        <v>1000028</v>
      </c>
      <c r="G375" s="27">
        <v>0.02</v>
      </c>
      <c r="H375" s="27">
        <v>0.02</v>
      </c>
      <c r="I375" s="27">
        <v>14.387309630000001</v>
      </c>
      <c r="J375" s="11" t="e">
        <f>SUMIF(#REF!,C:C,#REF!)</f>
        <v>#REF!</v>
      </c>
      <c r="K375" s="14" t="e">
        <f>SUMIF(#REF!,C:C,#REF!)</f>
        <v>#REF!</v>
      </c>
      <c r="L375" s="14" t="e">
        <f>SUMIF(#REF!,C:C,#REF!)</f>
        <v>#REF!</v>
      </c>
      <c r="M375" s="13" t="e">
        <f>SUMIF(#REF!,C:C,#REF!)</f>
        <v>#REF!</v>
      </c>
      <c r="N375" s="13"/>
      <c r="O375" s="13"/>
      <c r="P375" s="13"/>
      <c r="Q375" s="13"/>
      <c r="R375" s="10" t="str">
        <f t="shared" si="121"/>
        <v>CNE000000BQ0</v>
      </c>
      <c r="S375" s="10" t="str">
        <f t="shared" si="122"/>
        <v>Sichuan Chuantou Energy Co Ltd</v>
      </c>
      <c r="T375" s="10" t="str">
        <f t="shared" si="123"/>
        <v>Kina</v>
      </c>
      <c r="U375" s="11" t="e">
        <f t="shared" si="124"/>
        <v>#REF!</v>
      </c>
      <c r="V375" s="14" t="e">
        <f t="shared" si="125"/>
        <v>#REF!</v>
      </c>
      <c r="W375" s="14" t="e">
        <f t="shared" si="126"/>
        <v>#REF!</v>
      </c>
      <c r="X375" s="14" t="e">
        <f t="shared" si="127"/>
        <v>#REF!</v>
      </c>
      <c r="Y375" s="6"/>
      <c r="Z375" s="6" t="e">
        <f t="shared" si="128"/>
        <v>#REF!</v>
      </c>
      <c r="AA375" s="6" t="e">
        <f t="shared" si="129"/>
        <v>#REF!</v>
      </c>
      <c r="AB375" s="6" t="e">
        <f t="shared" si="130"/>
        <v>#REF!</v>
      </c>
      <c r="AC375" s="6" t="e">
        <f t="shared" si="131"/>
        <v>#REF!</v>
      </c>
    </row>
    <row r="376" spans="1:29">
      <c r="A376" s="10" t="str">
        <f t="shared" si="132"/>
        <v/>
      </c>
      <c r="B376" s="10"/>
      <c r="C376" s="10" t="s">
        <v>660</v>
      </c>
      <c r="D376" s="10" t="s">
        <v>713</v>
      </c>
      <c r="E376" s="10" t="s">
        <v>81</v>
      </c>
      <c r="F376" s="26">
        <v>439948</v>
      </c>
      <c r="G376" s="27">
        <v>0.01</v>
      </c>
      <c r="H376" s="27">
        <v>0.01</v>
      </c>
      <c r="I376" s="27">
        <v>1.2149504</v>
      </c>
      <c r="J376" s="11" t="e">
        <f>SUMIF(#REF!,C:C,#REF!)</f>
        <v>#REF!</v>
      </c>
      <c r="K376" s="14" t="e">
        <f>SUMIF(#REF!,C:C,#REF!)</f>
        <v>#REF!</v>
      </c>
      <c r="L376" s="14" t="e">
        <f>SUMIF(#REF!,C:C,#REF!)</f>
        <v>#REF!</v>
      </c>
      <c r="M376" s="13" t="e">
        <f>SUMIF(#REF!,C:C,#REF!)</f>
        <v>#REF!</v>
      </c>
      <c r="N376" s="13"/>
      <c r="O376" s="13"/>
      <c r="P376" s="13"/>
      <c r="Q376" s="13"/>
      <c r="R376" s="10" t="str">
        <f t="shared" si="121"/>
        <v>MX01LA080009</v>
      </c>
      <c r="S376" s="10" t="str">
        <f t="shared" si="122"/>
        <v>Sitios Latinoamerica SAB de CV</v>
      </c>
      <c r="T376" s="10" t="str">
        <f t="shared" si="123"/>
        <v>Mexico</v>
      </c>
      <c r="U376" s="11" t="e">
        <f t="shared" si="124"/>
        <v>#REF!</v>
      </c>
      <c r="V376" s="14" t="e">
        <f t="shared" si="125"/>
        <v>#REF!</v>
      </c>
      <c r="W376" s="14" t="e">
        <f t="shared" si="126"/>
        <v>#REF!</v>
      </c>
      <c r="X376" s="14" t="e">
        <f t="shared" si="127"/>
        <v>#REF!</v>
      </c>
      <c r="Y376" s="6"/>
      <c r="Z376" s="6" t="e">
        <f t="shared" si="128"/>
        <v>#REF!</v>
      </c>
      <c r="AA376" s="6" t="e">
        <f t="shared" si="129"/>
        <v>#REF!</v>
      </c>
      <c r="AB376" s="6" t="e">
        <f t="shared" si="130"/>
        <v>#REF!</v>
      </c>
      <c r="AC376" s="6" t="e">
        <f t="shared" si="131"/>
        <v>#REF!</v>
      </c>
    </row>
    <row r="377" spans="1:29">
      <c r="A377" s="10" t="str">
        <f t="shared" si="132"/>
        <v/>
      </c>
      <c r="C377" s="10" t="s">
        <v>354</v>
      </c>
      <c r="D377" s="10" t="s">
        <v>364</v>
      </c>
      <c r="E377" s="10" t="s">
        <v>14</v>
      </c>
      <c r="F377" s="26">
        <v>791666</v>
      </c>
      <c r="G377" s="27">
        <v>0.04</v>
      </c>
      <c r="H377" s="27">
        <v>0.04</v>
      </c>
      <c r="I377" s="27">
        <v>73.580015700000004</v>
      </c>
      <c r="J377" s="11" t="e">
        <f>SUMIF(#REF!,C:C,#REF!)</f>
        <v>#REF!</v>
      </c>
      <c r="K377" s="14" t="e">
        <f>SUMIF(#REF!,C:C,#REF!)</f>
        <v>#REF!</v>
      </c>
      <c r="L377" s="14" t="e">
        <f>SUMIF(#REF!,C:C,#REF!)</f>
        <v>#REF!</v>
      </c>
      <c r="M377" s="13" t="e">
        <f>SUMIF(#REF!,C:C,#REF!)</f>
        <v>#REF!</v>
      </c>
      <c r="N377" s="13"/>
      <c r="O377" s="13"/>
      <c r="P377" s="13"/>
      <c r="Q377" s="13"/>
      <c r="R377" s="10" t="str">
        <f t="shared" si="121"/>
        <v>SE0000148884</v>
      </c>
      <c r="S377" s="10" t="str">
        <f t="shared" si="122"/>
        <v>Skandinaviska Enskilda Banken AB</v>
      </c>
      <c r="T377" s="10" t="str">
        <f t="shared" si="123"/>
        <v>Sverige</v>
      </c>
      <c r="U377" s="11" t="e">
        <f t="shared" si="124"/>
        <v>#REF!</v>
      </c>
      <c r="V377" s="14" t="e">
        <f t="shared" si="125"/>
        <v>#REF!</v>
      </c>
      <c r="W377" s="14" t="e">
        <f t="shared" si="126"/>
        <v>#REF!</v>
      </c>
      <c r="X377" s="14" t="e">
        <f t="shared" si="127"/>
        <v>#REF!</v>
      </c>
      <c r="Y377" s="6"/>
      <c r="Z377" s="6" t="e">
        <f t="shared" si="128"/>
        <v>#REF!</v>
      </c>
      <c r="AA377" s="6" t="e">
        <f t="shared" si="129"/>
        <v>#REF!</v>
      </c>
      <c r="AB377" s="6" t="e">
        <f t="shared" si="130"/>
        <v>#REF!</v>
      </c>
      <c r="AC377" s="6" t="e">
        <f t="shared" si="131"/>
        <v>#REF!</v>
      </c>
    </row>
    <row r="378" spans="1:29">
      <c r="A378" s="10" t="str">
        <f t="shared" si="132"/>
        <v/>
      </c>
      <c r="B378" s="10"/>
      <c r="C378" s="10" t="s">
        <v>544</v>
      </c>
      <c r="D378" s="10" t="s">
        <v>602</v>
      </c>
      <c r="E378" s="10" t="s">
        <v>17</v>
      </c>
      <c r="F378" s="26">
        <v>520100</v>
      </c>
      <c r="G378" s="27">
        <v>0.22999999999999998</v>
      </c>
      <c r="H378" s="27">
        <v>0.22999999999999998</v>
      </c>
      <c r="I378" s="27">
        <v>51.409469139999999</v>
      </c>
      <c r="J378" s="11" t="e">
        <f>SUMIF(#REF!,C:C,#REF!)</f>
        <v>#REF!</v>
      </c>
      <c r="K378" s="14" t="e">
        <f>SUMIF(#REF!,C:C,#REF!)</f>
        <v>#REF!</v>
      </c>
      <c r="L378" s="14" t="e">
        <f>SUMIF(#REF!,C:C,#REF!)</f>
        <v>#REF!</v>
      </c>
      <c r="M378" s="13" t="e">
        <f>SUMIF(#REF!,C:C,#REF!)</f>
        <v>#REF!</v>
      </c>
      <c r="N378" s="13"/>
      <c r="O378" s="13"/>
      <c r="P378" s="13"/>
      <c r="Q378" s="13"/>
      <c r="R378" s="10" t="str">
        <f t="shared" si="121"/>
        <v>JP3396210001</v>
      </c>
      <c r="S378" s="10" t="str">
        <f t="shared" si="122"/>
        <v>Skylark Holdings Co Ltd</v>
      </c>
      <c r="T378" s="10" t="str">
        <f t="shared" si="123"/>
        <v>Japan</v>
      </c>
      <c r="U378" s="11" t="e">
        <f t="shared" si="124"/>
        <v>#REF!</v>
      </c>
      <c r="V378" s="14" t="e">
        <f t="shared" si="125"/>
        <v>#REF!</v>
      </c>
      <c r="W378" s="14" t="e">
        <f t="shared" si="126"/>
        <v>#REF!</v>
      </c>
      <c r="X378" s="14" t="e">
        <f t="shared" si="127"/>
        <v>#REF!</v>
      </c>
      <c r="Y378" s="6"/>
      <c r="Z378" s="6" t="e">
        <f t="shared" si="128"/>
        <v>#REF!</v>
      </c>
      <c r="AA378" s="6" t="e">
        <f t="shared" si="129"/>
        <v>#REF!</v>
      </c>
      <c r="AB378" s="6" t="e">
        <f t="shared" si="130"/>
        <v>#REF!</v>
      </c>
      <c r="AC378" s="6" t="e">
        <f t="shared" si="131"/>
        <v>#REF!</v>
      </c>
    </row>
    <row r="379" spans="1:29">
      <c r="A379" s="10" t="str">
        <f t="shared" si="132"/>
        <v/>
      </c>
      <c r="B379" s="10"/>
      <c r="C379" s="10" t="s">
        <v>405</v>
      </c>
      <c r="D379" s="10" t="s">
        <v>446</v>
      </c>
      <c r="E379" s="10" t="s">
        <v>12</v>
      </c>
      <c r="F379" s="26">
        <v>2086138</v>
      </c>
      <c r="G379" s="27">
        <v>0.06</v>
      </c>
      <c r="H379" s="27">
        <v>0.06</v>
      </c>
      <c r="I379" s="27">
        <v>72.390929229999998</v>
      </c>
      <c r="J379" s="11" t="e">
        <f>SUMIF(#REF!,C:C,#REF!)</f>
        <v>#REF!</v>
      </c>
      <c r="K379" s="14" t="e">
        <f>SUMIF(#REF!,C:C,#REF!)</f>
        <v>#REF!</v>
      </c>
      <c r="L379" s="14" t="e">
        <f>SUMIF(#REF!,C:C,#REF!)</f>
        <v>#REF!</v>
      </c>
      <c r="M379" s="13" t="e">
        <f>SUMIF(#REF!,C:C,#REF!)</f>
        <v>#REF!</v>
      </c>
      <c r="N379" s="13"/>
      <c r="O379" s="13"/>
      <c r="P379" s="13"/>
      <c r="Q379" s="13"/>
      <c r="R379" s="10" t="str">
        <f t="shared" si="121"/>
        <v>IT0003153415</v>
      </c>
      <c r="S379" s="10" t="str">
        <f t="shared" si="122"/>
        <v>Snam SpA</v>
      </c>
      <c r="T379" s="10" t="str">
        <f t="shared" si="123"/>
        <v>Italien</v>
      </c>
      <c r="U379" s="11" t="e">
        <f t="shared" si="124"/>
        <v>#REF!</v>
      </c>
      <c r="V379" s="14" t="e">
        <f t="shared" si="125"/>
        <v>#REF!</v>
      </c>
      <c r="W379" s="14" t="e">
        <f t="shared" si="126"/>
        <v>#REF!</v>
      </c>
      <c r="X379" s="14" t="e">
        <f t="shared" si="127"/>
        <v>#REF!</v>
      </c>
      <c r="Y379" s="6"/>
      <c r="Z379" s="6" t="e">
        <f t="shared" si="128"/>
        <v>#REF!</v>
      </c>
      <c r="AA379" s="6" t="e">
        <f t="shared" si="129"/>
        <v>#REF!</v>
      </c>
      <c r="AB379" s="6" t="e">
        <f t="shared" si="130"/>
        <v>#REF!</v>
      </c>
      <c r="AC379" s="6" t="e">
        <f t="shared" si="131"/>
        <v>#REF!</v>
      </c>
    </row>
    <row r="380" spans="1:29">
      <c r="A380" s="10" t="str">
        <f t="shared" si="132"/>
        <v/>
      </c>
      <c r="B380" s="10"/>
      <c r="C380" s="10" t="s">
        <v>406</v>
      </c>
      <c r="D380" s="10" t="s">
        <v>447</v>
      </c>
      <c r="E380" s="10" t="s">
        <v>5</v>
      </c>
      <c r="F380" s="26">
        <v>40248</v>
      </c>
      <c r="G380" s="27">
        <v>0.08</v>
      </c>
      <c r="H380" s="27">
        <v>0.08</v>
      </c>
      <c r="I380" s="27">
        <v>78.450985399999993</v>
      </c>
      <c r="J380" s="11" t="e">
        <f>SUMIF(#REF!,C:C,#REF!)</f>
        <v>#REF!</v>
      </c>
      <c r="K380" s="14" t="e">
        <f>SUMIF(#REF!,C:C,#REF!)</f>
        <v>#REF!</v>
      </c>
      <c r="L380" s="14" t="e">
        <f>SUMIF(#REF!,C:C,#REF!)</f>
        <v>#REF!</v>
      </c>
      <c r="M380" s="13" t="e">
        <f>SUMIF(#REF!,C:C,#REF!)</f>
        <v>#REF!</v>
      </c>
      <c r="N380" s="13"/>
      <c r="O380" s="13"/>
      <c r="P380" s="13"/>
      <c r="Q380" s="13"/>
      <c r="R380" s="10" t="str">
        <f t="shared" si="121"/>
        <v>US8330341012</v>
      </c>
      <c r="S380" s="10" t="str">
        <f t="shared" si="122"/>
        <v>Snap-on Inc</v>
      </c>
      <c r="T380" s="10" t="str">
        <f t="shared" si="123"/>
        <v>USA</v>
      </c>
      <c r="U380" s="11" t="e">
        <f t="shared" si="124"/>
        <v>#REF!</v>
      </c>
      <c r="V380" s="14" t="e">
        <f t="shared" si="125"/>
        <v>#REF!</v>
      </c>
      <c r="W380" s="14" t="e">
        <f t="shared" si="126"/>
        <v>#REF!</v>
      </c>
      <c r="X380" s="14" t="e">
        <f t="shared" si="127"/>
        <v>#REF!</v>
      </c>
      <c r="Y380" s="6"/>
      <c r="Z380" s="6" t="e">
        <f t="shared" si="128"/>
        <v>#REF!</v>
      </c>
      <c r="AA380" s="6" t="e">
        <f t="shared" si="129"/>
        <v>#REF!</v>
      </c>
      <c r="AB380" s="6" t="e">
        <f t="shared" si="130"/>
        <v>#REF!</v>
      </c>
      <c r="AC380" s="6" t="e">
        <f t="shared" si="131"/>
        <v>#REF!</v>
      </c>
    </row>
    <row r="381" spans="1:29">
      <c r="A381" s="10" t="str">
        <f t="shared" si="132"/>
        <v/>
      </c>
      <c r="B381" s="10"/>
      <c r="C381" s="10" t="s">
        <v>1121</v>
      </c>
      <c r="D381" s="10" t="s">
        <v>921</v>
      </c>
      <c r="E381" s="10" t="s">
        <v>19</v>
      </c>
      <c r="F381" s="26">
        <v>280393</v>
      </c>
      <c r="G381" s="27">
        <v>0.16</v>
      </c>
      <c r="H381" s="27">
        <v>0.16</v>
      </c>
      <c r="I381" s="27">
        <v>61.216588299999998</v>
      </c>
      <c r="J381" s="11" t="e">
        <f>SUMIF(#REF!,C:C,#REF!)</f>
        <v>#REF!</v>
      </c>
      <c r="K381" s="14" t="e">
        <f>SUMIF(#REF!,C:C,#REF!)</f>
        <v>#REF!</v>
      </c>
      <c r="L381" s="14" t="e">
        <f>SUMIF(#REF!,C:C,#REF!)</f>
        <v>#REF!</v>
      </c>
      <c r="M381" s="13" t="e">
        <f>SUMIF(#REF!,C:C,#REF!)</f>
        <v>#REF!</v>
      </c>
      <c r="N381" s="13"/>
      <c r="O381" s="13"/>
      <c r="P381" s="13"/>
      <c r="Q381" s="13"/>
      <c r="R381" s="10" t="str">
        <f t="shared" si="121"/>
        <v>CA78460T1057</v>
      </c>
      <c r="S381" s="10" t="str">
        <f t="shared" si="122"/>
        <v>SNC-Lavalin Group Inc</v>
      </c>
      <c r="T381" s="10" t="str">
        <f t="shared" si="123"/>
        <v>Canada</v>
      </c>
      <c r="U381" s="11" t="e">
        <f t="shared" si="124"/>
        <v>#REF!</v>
      </c>
      <c r="V381" s="14" t="e">
        <f t="shared" si="125"/>
        <v>#REF!</v>
      </c>
      <c r="W381" s="14" t="e">
        <f t="shared" si="126"/>
        <v>#REF!</v>
      </c>
      <c r="X381" s="14" t="e">
        <f t="shared" si="127"/>
        <v>#REF!</v>
      </c>
      <c r="Y381" s="6"/>
      <c r="Z381" s="6" t="e">
        <f t="shared" si="128"/>
        <v>#REF!</v>
      </c>
      <c r="AA381" s="6" t="e">
        <f t="shared" si="129"/>
        <v>#REF!</v>
      </c>
      <c r="AB381" s="6" t="e">
        <f t="shared" si="130"/>
        <v>#REF!</v>
      </c>
      <c r="AC381" s="6" t="e">
        <f t="shared" si="131"/>
        <v>#REF!</v>
      </c>
    </row>
    <row r="382" spans="1:29">
      <c r="A382" s="10" t="str">
        <f t="shared" si="132"/>
        <v/>
      </c>
      <c r="B382" s="10"/>
      <c r="C382" s="10" t="s">
        <v>661</v>
      </c>
      <c r="D382" s="10" t="s">
        <v>714</v>
      </c>
      <c r="E382" s="10" t="s">
        <v>9</v>
      </c>
      <c r="F382" s="26">
        <v>98879</v>
      </c>
      <c r="G382" s="27">
        <v>6.9999999999999993E-2</v>
      </c>
      <c r="H382" s="27">
        <v>0</v>
      </c>
      <c r="I382" s="27">
        <v>73.42974753</v>
      </c>
      <c r="J382" s="11" t="e">
        <f>SUMIF(#REF!,C:C,#REF!)</f>
        <v>#REF!</v>
      </c>
      <c r="K382" s="14" t="e">
        <f>SUMIF(#REF!,C:C,#REF!)</f>
        <v>#REF!</v>
      </c>
      <c r="L382" s="14" t="e">
        <f>SUMIF(#REF!,C:C,#REF!)</f>
        <v>#REF!</v>
      </c>
      <c r="M382" s="13" t="e">
        <f>SUMIF(#REF!,C:C,#REF!)</f>
        <v>#REF!</v>
      </c>
      <c r="N382" s="13"/>
      <c r="O382" s="13"/>
      <c r="P382" s="13"/>
      <c r="Q382" s="13"/>
      <c r="R382" s="10" t="str">
        <f t="shared" si="121"/>
        <v>FR0000121220</v>
      </c>
      <c r="S382" s="10" t="str">
        <f t="shared" si="122"/>
        <v>Sodexo SA</v>
      </c>
      <c r="T382" s="10" t="str">
        <f t="shared" si="123"/>
        <v>Frankrig</v>
      </c>
      <c r="U382" s="11" t="e">
        <f t="shared" si="124"/>
        <v>#REF!</v>
      </c>
      <c r="V382" s="14" t="e">
        <f t="shared" si="125"/>
        <v>#REF!</v>
      </c>
      <c r="W382" s="14" t="e">
        <f t="shared" si="126"/>
        <v>#REF!</v>
      </c>
      <c r="X382" s="14" t="e">
        <f t="shared" si="127"/>
        <v>#REF!</v>
      </c>
      <c r="Y382" s="6"/>
      <c r="Z382" s="6" t="e">
        <f t="shared" si="128"/>
        <v>#REF!</v>
      </c>
      <c r="AA382" s="6" t="e">
        <f t="shared" si="129"/>
        <v>#REF!</v>
      </c>
      <c r="AB382" s="6" t="e">
        <f t="shared" si="130"/>
        <v>#REF!</v>
      </c>
      <c r="AC382" s="6" t="e">
        <f t="shared" si="131"/>
        <v>#REF!</v>
      </c>
    </row>
    <row r="383" spans="1:29">
      <c r="A383" s="10" t="str">
        <f t="shared" si="132"/>
        <v/>
      </c>
      <c r="B383" s="10"/>
      <c r="C383" s="10" t="s">
        <v>307</v>
      </c>
      <c r="D383" s="10" t="s">
        <v>603</v>
      </c>
      <c r="E383" s="10" t="s">
        <v>17</v>
      </c>
      <c r="F383" s="26">
        <v>648300</v>
      </c>
      <c r="G383" s="27">
        <v>0.01</v>
      </c>
      <c r="H383" s="27">
        <v>0.01</v>
      </c>
      <c r="I383" s="27">
        <v>54.601113849999997</v>
      </c>
      <c r="J383" s="11" t="e">
        <f>SUMIF(#REF!,C:C,#REF!)</f>
        <v>#REF!</v>
      </c>
      <c r="K383" s="14" t="e">
        <f>SUMIF(#REF!,C:C,#REF!)</f>
        <v>#REF!</v>
      </c>
      <c r="L383" s="14" t="e">
        <f>SUMIF(#REF!,C:C,#REF!)</f>
        <v>#REF!</v>
      </c>
      <c r="M383" s="13" t="e">
        <f>SUMIF(#REF!,C:C,#REF!)</f>
        <v>#REF!</v>
      </c>
      <c r="N383" s="13"/>
      <c r="O383" s="13"/>
      <c r="P383" s="13"/>
      <c r="Q383" s="13"/>
      <c r="R383" s="10" t="str">
        <f t="shared" si="121"/>
        <v>JP3732000009</v>
      </c>
      <c r="S383" s="10" t="str">
        <f t="shared" si="122"/>
        <v>SoftBank Corp</v>
      </c>
      <c r="T383" s="10" t="str">
        <f t="shared" si="123"/>
        <v>Japan</v>
      </c>
      <c r="U383" s="11" t="e">
        <f t="shared" si="124"/>
        <v>#REF!</v>
      </c>
      <c r="V383" s="14" t="e">
        <f t="shared" si="125"/>
        <v>#REF!</v>
      </c>
      <c r="W383" s="14" t="e">
        <f t="shared" si="126"/>
        <v>#REF!</v>
      </c>
      <c r="X383" s="14" t="e">
        <f t="shared" si="127"/>
        <v>#REF!</v>
      </c>
      <c r="Y383" s="6"/>
      <c r="Z383" s="6" t="e">
        <f t="shared" si="128"/>
        <v>#REF!</v>
      </c>
      <c r="AA383" s="6" t="e">
        <f t="shared" si="129"/>
        <v>#REF!</v>
      </c>
      <c r="AB383" s="6" t="e">
        <f t="shared" si="130"/>
        <v>#REF!</v>
      </c>
      <c r="AC383" s="6" t="e">
        <f t="shared" si="131"/>
        <v>#REF!</v>
      </c>
    </row>
    <row r="384" spans="1:29">
      <c r="A384" s="10" t="str">
        <f t="shared" si="132"/>
        <v/>
      </c>
      <c r="B384" s="10"/>
      <c r="C384" s="10" t="s">
        <v>1122</v>
      </c>
      <c r="D384" s="10" t="s">
        <v>922</v>
      </c>
      <c r="E384" s="10" t="s">
        <v>17</v>
      </c>
      <c r="F384" s="26">
        <v>1027500</v>
      </c>
      <c r="G384" s="27">
        <v>1.01</v>
      </c>
      <c r="H384" s="27">
        <v>1.01</v>
      </c>
      <c r="I384" s="27">
        <v>39.897527439999998</v>
      </c>
      <c r="J384" s="11" t="e">
        <f>SUMIF(#REF!,C:C,#REF!)</f>
        <v>#REF!</v>
      </c>
      <c r="K384" s="14" t="e">
        <f>SUMIF(#REF!,C:C,#REF!)</f>
        <v>#REF!</v>
      </c>
      <c r="L384" s="14" t="e">
        <f>SUMIF(#REF!,C:C,#REF!)</f>
        <v>#REF!</v>
      </c>
      <c r="M384" s="13" t="e">
        <f>SUMIF(#REF!,C:C,#REF!)</f>
        <v>#REF!</v>
      </c>
      <c r="N384" s="13"/>
      <c r="O384" s="13"/>
      <c r="P384" s="13"/>
      <c r="Q384" s="13"/>
      <c r="R384" s="10" t="str">
        <f t="shared" si="121"/>
        <v>JP3431900004</v>
      </c>
      <c r="S384" s="10" t="str">
        <f t="shared" si="122"/>
        <v>Sohgo Security Services Co Ltd</v>
      </c>
      <c r="T384" s="10" t="str">
        <f t="shared" si="123"/>
        <v>Japan</v>
      </c>
      <c r="U384" s="11" t="e">
        <f t="shared" si="124"/>
        <v>#REF!</v>
      </c>
      <c r="V384" s="14" t="e">
        <f t="shared" si="125"/>
        <v>#REF!</v>
      </c>
      <c r="W384" s="14" t="e">
        <f t="shared" si="126"/>
        <v>#REF!</v>
      </c>
      <c r="X384" s="14" t="e">
        <f t="shared" si="127"/>
        <v>#REF!</v>
      </c>
      <c r="Y384" s="6"/>
      <c r="Z384" s="6" t="e">
        <f t="shared" si="128"/>
        <v>#REF!</v>
      </c>
      <c r="AA384" s="6" t="e">
        <f t="shared" si="129"/>
        <v>#REF!</v>
      </c>
      <c r="AB384" s="6" t="e">
        <f t="shared" si="130"/>
        <v>#REF!</v>
      </c>
      <c r="AC384" s="6" t="e">
        <f t="shared" si="131"/>
        <v>#REF!</v>
      </c>
    </row>
    <row r="385" spans="1:29">
      <c r="A385" s="10" t="str">
        <f t="shared" si="132"/>
        <v/>
      </c>
      <c r="B385" s="10"/>
      <c r="C385" s="10" t="s">
        <v>407</v>
      </c>
      <c r="D385" s="10" t="s">
        <v>448</v>
      </c>
      <c r="E385" s="10" t="s">
        <v>17</v>
      </c>
      <c r="F385" s="26">
        <v>342800</v>
      </c>
      <c r="G385" s="27">
        <v>0.15</v>
      </c>
      <c r="H385" s="27">
        <v>0.15</v>
      </c>
      <c r="I385" s="27">
        <v>52.26205221</v>
      </c>
      <c r="J385" s="11" t="e">
        <f>SUMIF(#REF!,C:C,#REF!)</f>
        <v>#REF!</v>
      </c>
      <c r="K385" s="14" t="e">
        <f>SUMIF(#REF!,C:C,#REF!)</f>
        <v>#REF!</v>
      </c>
      <c r="L385" s="14" t="e">
        <f>SUMIF(#REF!,C:C,#REF!)</f>
        <v>#REF!</v>
      </c>
      <c r="M385" s="13" t="e">
        <f>SUMIF(#REF!,C:C,#REF!)</f>
        <v>#REF!</v>
      </c>
      <c r="N385" s="13"/>
      <c r="O385" s="13"/>
      <c r="P385" s="13"/>
      <c r="Q385" s="13"/>
      <c r="R385" s="10" t="str">
        <f t="shared" si="121"/>
        <v>JP3663900003</v>
      </c>
      <c r="S385" s="10" t="str">
        <f t="shared" si="122"/>
        <v>Sojitz Corp</v>
      </c>
      <c r="T385" s="10" t="str">
        <f t="shared" si="123"/>
        <v>Japan</v>
      </c>
      <c r="U385" s="11" t="e">
        <f t="shared" si="124"/>
        <v>#REF!</v>
      </c>
      <c r="V385" s="14" t="e">
        <f t="shared" si="125"/>
        <v>#REF!</v>
      </c>
      <c r="W385" s="14" t="e">
        <f t="shared" si="126"/>
        <v>#REF!</v>
      </c>
      <c r="X385" s="14" t="e">
        <f t="shared" si="127"/>
        <v>#REF!</v>
      </c>
      <c r="Y385" s="6"/>
      <c r="Z385" s="6" t="e">
        <f t="shared" si="128"/>
        <v>#REF!</v>
      </c>
      <c r="AA385" s="6" t="e">
        <f t="shared" si="129"/>
        <v>#REF!</v>
      </c>
      <c r="AB385" s="6" t="e">
        <f t="shared" si="130"/>
        <v>#REF!</v>
      </c>
      <c r="AC385" s="6" t="e">
        <f t="shared" si="131"/>
        <v>#REF!</v>
      </c>
    </row>
    <row r="386" spans="1:29">
      <c r="A386" s="10" t="str">
        <f t="shared" si="132"/>
        <v/>
      </c>
      <c r="B386" s="10"/>
      <c r="C386" s="10" t="s">
        <v>1123</v>
      </c>
      <c r="D386" s="10" t="s">
        <v>923</v>
      </c>
      <c r="E386" s="10" t="s">
        <v>17</v>
      </c>
      <c r="F386" s="26">
        <v>171900</v>
      </c>
      <c r="G386" s="27">
        <v>0.05</v>
      </c>
      <c r="H386" s="27">
        <v>0.05</v>
      </c>
      <c r="I386" s="27">
        <v>56.742614019999998</v>
      </c>
      <c r="J386" s="11" t="e">
        <f>SUMIF(#REF!,C:C,#REF!)</f>
        <v>#REF!</v>
      </c>
      <c r="K386" s="14" t="e">
        <f>SUMIF(#REF!,C:C,#REF!)</f>
        <v>#REF!</v>
      </c>
      <c r="L386" s="14" t="e">
        <f>SUMIF(#REF!,C:C,#REF!)</f>
        <v>#REF!</v>
      </c>
      <c r="M386" s="13" t="e">
        <f>SUMIF(#REF!,C:C,#REF!)</f>
        <v>#REF!</v>
      </c>
      <c r="N386" s="13"/>
      <c r="O386" s="13"/>
      <c r="P386" s="13"/>
      <c r="Q386" s="13"/>
      <c r="R386" s="10" t="str">
        <f t="shared" si="121"/>
        <v>JP3165000005</v>
      </c>
      <c r="S386" s="10" t="str">
        <f t="shared" si="122"/>
        <v>Sompo Holdings Inc</v>
      </c>
      <c r="T386" s="10" t="str">
        <f t="shared" si="123"/>
        <v>Japan</v>
      </c>
      <c r="U386" s="11" t="e">
        <f t="shared" si="124"/>
        <v>#REF!</v>
      </c>
      <c r="V386" s="14" t="e">
        <f t="shared" si="125"/>
        <v>#REF!</v>
      </c>
      <c r="W386" s="14" t="e">
        <f t="shared" si="126"/>
        <v>#REF!</v>
      </c>
      <c r="X386" s="14" t="e">
        <f t="shared" si="127"/>
        <v>#REF!</v>
      </c>
      <c r="Y386" s="6"/>
      <c r="Z386" s="6" t="e">
        <f t="shared" si="128"/>
        <v>#REF!</v>
      </c>
      <c r="AA386" s="6" t="e">
        <f t="shared" si="129"/>
        <v>#REF!</v>
      </c>
      <c r="AB386" s="6" t="e">
        <f t="shared" si="130"/>
        <v>#REF!</v>
      </c>
      <c r="AC386" s="6" t="e">
        <f t="shared" si="131"/>
        <v>#REF!</v>
      </c>
    </row>
    <row r="387" spans="1:29">
      <c r="A387" s="10" t="str">
        <f t="shared" si="132"/>
        <v/>
      </c>
      <c r="B387" s="10"/>
      <c r="C387" s="10" t="s">
        <v>1124</v>
      </c>
      <c r="D387" s="10" t="s">
        <v>924</v>
      </c>
      <c r="E387" s="10" t="s">
        <v>9</v>
      </c>
      <c r="F387" s="26">
        <v>55529</v>
      </c>
      <c r="G387" s="27">
        <v>0.03</v>
      </c>
      <c r="H387" s="27">
        <v>0</v>
      </c>
      <c r="I387" s="27">
        <v>11.714606910000001</v>
      </c>
      <c r="J387" s="11" t="e">
        <f>SUMIF(#REF!,C:C,#REF!)</f>
        <v>#REF!</v>
      </c>
      <c r="K387" s="14" t="e">
        <f>SUMIF(#REF!,C:C,#REF!)</f>
        <v>#REF!</v>
      </c>
      <c r="L387" s="14" t="e">
        <f>SUMIF(#REF!,C:C,#REF!)</f>
        <v>#REF!</v>
      </c>
      <c r="M387" s="13" t="e">
        <f>SUMIF(#REF!,C:C,#REF!)</f>
        <v>#REF!</v>
      </c>
      <c r="N387" s="13"/>
      <c r="O387" s="13"/>
      <c r="P387" s="13"/>
      <c r="Q387" s="13"/>
      <c r="R387" s="10" t="str">
        <f t="shared" si="121"/>
        <v>FR0012757854</v>
      </c>
      <c r="S387" s="10" t="str">
        <f t="shared" si="122"/>
        <v>SPIE SA</v>
      </c>
      <c r="T387" s="10" t="str">
        <f t="shared" si="123"/>
        <v>Frankrig</v>
      </c>
      <c r="U387" s="11" t="e">
        <f t="shared" si="124"/>
        <v>#REF!</v>
      </c>
      <c r="V387" s="14" t="e">
        <f t="shared" si="125"/>
        <v>#REF!</v>
      </c>
      <c r="W387" s="14" t="e">
        <f t="shared" si="126"/>
        <v>#REF!</v>
      </c>
      <c r="X387" s="14" t="e">
        <f t="shared" si="127"/>
        <v>#REF!</v>
      </c>
      <c r="Y387" s="6"/>
      <c r="Z387" s="6" t="e">
        <f t="shared" si="128"/>
        <v>#REF!</v>
      </c>
      <c r="AA387" s="6" t="e">
        <f t="shared" si="129"/>
        <v>#REF!</v>
      </c>
      <c r="AB387" s="6" t="e">
        <f t="shared" si="130"/>
        <v>#REF!</v>
      </c>
      <c r="AC387" s="6" t="e">
        <f t="shared" si="131"/>
        <v>#REF!</v>
      </c>
    </row>
    <row r="388" spans="1:29">
      <c r="A388" s="10"/>
      <c r="B388" s="10"/>
      <c r="C388" s="10" t="s">
        <v>1125</v>
      </c>
      <c r="D388" s="10" t="s">
        <v>925</v>
      </c>
      <c r="E388" s="10" t="s">
        <v>5</v>
      </c>
      <c r="F388" s="26">
        <v>190778</v>
      </c>
      <c r="G388" s="27">
        <v>0.08</v>
      </c>
      <c r="H388" s="27">
        <v>0.08</v>
      </c>
      <c r="I388" s="27">
        <v>78.675106170000007</v>
      </c>
      <c r="J388" s="11" t="e">
        <f>SUMIF(#REF!,C:C,#REF!)</f>
        <v>#REF!</v>
      </c>
      <c r="K388" s="14" t="e">
        <f>SUMIF(#REF!,C:C,#REF!)</f>
        <v>#REF!</v>
      </c>
      <c r="L388" s="14" t="e">
        <f>SUMIF(#REF!,C:C,#REF!)</f>
        <v>#REF!</v>
      </c>
      <c r="M388" s="13" t="e">
        <f>SUMIF(#REF!,C:C,#REF!)</f>
        <v>#REF!</v>
      </c>
      <c r="N388" s="13"/>
      <c r="O388" s="13"/>
      <c r="P388" s="13"/>
      <c r="Q388" s="13"/>
      <c r="R388" s="10" t="str">
        <f t="shared" si="121"/>
        <v>US78467J1007</v>
      </c>
      <c r="S388" s="10" t="str">
        <f t="shared" si="122"/>
        <v>SS&amp;C Technologies Holdings Inc</v>
      </c>
      <c r="T388" s="10" t="str">
        <f t="shared" si="123"/>
        <v>USA</v>
      </c>
      <c r="U388" s="11" t="e">
        <f t="shared" si="124"/>
        <v>#REF!</v>
      </c>
      <c r="V388" s="14" t="e">
        <f t="shared" si="125"/>
        <v>#REF!</v>
      </c>
      <c r="W388" s="14" t="e">
        <f t="shared" si="126"/>
        <v>#REF!</v>
      </c>
      <c r="X388" s="14" t="e">
        <f t="shared" si="127"/>
        <v>#REF!</v>
      </c>
      <c r="Y388" s="6"/>
      <c r="Z388" s="6" t="e">
        <f t="shared" si="128"/>
        <v>#REF!</v>
      </c>
      <c r="AA388" s="6" t="e">
        <f t="shared" si="129"/>
        <v>#REF!</v>
      </c>
      <c r="AB388" s="6" t="e">
        <f t="shared" si="130"/>
        <v>#REF!</v>
      </c>
      <c r="AC388" s="6" t="e">
        <f t="shared" si="131"/>
        <v>#REF!</v>
      </c>
    </row>
    <row r="389" spans="1:29">
      <c r="A389" s="10"/>
      <c r="B389" s="10"/>
      <c r="C389" s="10" t="s">
        <v>1126</v>
      </c>
      <c r="D389" s="10" t="s">
        <v>926</v>
      </c>
      <c r="E389" s="10" t="s">
        <v>19</v>
      </c>
      <c r="F389" s="26">
        <v>146718</v>
      </c>
      <c r="G389" s="27">
        <v>0.13</v>
      </c>
      <c r="H389" s="27">
        <v>0.13</v>
      </c>
      <c r="I389" s="27">
        <v>79.877504400000007</v>
      </c>
      <c r="J389" s="11" t="e">
        <f>SUMIF(#REF!,C:C,#REF!)</f>
        <v>#REF!</v>
      </c>
      <c r="K389" s="14" t="e">
        <f>SUMIF(#REF!,C:C,#REF!)</f>
        <v>#REF!</v>
      </c>
      <c r="L389" s="14" t="e">
        <f>SUMIF(#REF!,C:C,#REF!)</f>
        <v>#REF!</v>
      </c>
      <c r="M389" s="13" t="e">
        <f>SUMIF(#REF!,C:C,#REF!)</f>
        <v>#REF!</v>
      </c>
      <c r="N389" s="13"/>
      <c r="O389" s="13"/>
      <c r="P389" s="13"/>
      <c r="Q389" s="13"/>
      <c r="R389" s="10" t="str">
        <f t="shared" si="121"/>
        <v>CA85472N1096</v>
      </c>
      <c r="S389" s="10" t="str">
        <f t="shared" si="122"/>
        <v>Stantec Inc</v>
      </c>
      <c r="T389" s="10" t="str">
        <f t="shared" si="123"/>
        <v>Canada</v>
      </c>
      <c r="U389" s="11" t="e">
        <f t="shared" si="124"/>
        <v>#REF!</v>
      </c>
      <c r="V389" s="14" t="e">
        <f t="shared" si="125"/>
        <v>#REF!</v>
      </c>
      <c r="W389" s="14" t="e">
        <f t="shared" si="126"/>
        <v>#REF!</v>
      </c>
      <c r="X389" s="14" t="e">
        <f t="shared" si="127"/>
        <v>#REF!</v>
      </c>
      <c r="Y389" s="6"/>
      <c r="Z389" s="6" t="e">
        <f t="shared" si="128"/>
        <v>#REF!</v>
      </c>
      <c r="AA389" s="6" t="e">
        <f t="shared" si="129"/>
        <v>#REF!</v>
      </c>
      <c r="AB389" s="6" t="e">
        <f t="shared" si="130"/>
        <v>#REF!</v>
      </c>
      <c r="AC389" s="6" t="e">
        <f t="shared" si="131"/>
        <v>#REF!</v>
      </c>
    </row>
    <row r="390" spans="1:29">
      <c r="A390" s="10" t="str">
        <f t="shared" si="132"/>
        <v/>
      </c>
      <c r="B390" s="10"/>
      <c r="C390" s="10" t="s">
        <v>1127</v>
      </c>
      <c r="D390" s="10" t="s">
        <v>927</v>
      </c>
      <c r="E390" s="10" t="s">
        <v>18</v>
      </c>
      <c r="F390" s="26">
        <v>2400214</v>
      </c>
      <c r="G390" s="27">
        <v>0.22</v>
      </c>
      <c r="H390" s="27">
        <v>0.22</v>
      </c>
      <c r="I390" s="27">
        <v>64.324198629999998</v>
      </c>
      <c r="J390" s="11" t="e">
        <f>SUMIF(#REF!,C:C,#REF!)</f>
        <v>#REF!</v>
      </c>
      <c r="K390" s="14" t="e">
        <f>SUMIF(#REF!,C:C,#REF!)</f>
        <v>#REF!</v>
      </c>
      <c r="L390" s="14" t="e">
        <f>SUMIF(#REF!,C:C,#REF!)</f>
        <v>#REF!</v>
      </c>
      <c r="M390" s="13" t="e">
        <f>SUMIF(#REF!,C:C,#REF!)</f>
        <v>#REF!</v>
      </c>
      <c r="N390" s="13"/>
      <c r="O390" s="13"/>
      <c r="P390" s="13"/>
      <c r="Q390" s="13"/>
      <c r="R390" s="10" t="str">
        <f t="shared" si="121"/>
        <v>AU000000SDF8</v>
      </c>
      <c r="S390" s="10" t="str">
        <f t="shared" si="122"/>
        <v>Steadfast Group Ltd</v>
      </c>
      <c r="T390" s="10" t="str">
        <f t="shared" si="123"/>
        <v>Australien</v>
      </c>
      <c r="U390" s="11" t="e">
        <f t="shared" si="124"/>
        <v>#REF!</v>
      </c>
      <c r="V390" s="14" t="e">
        <f t="shared" si="125"/>
        <v>#REF!</v>
      </c>
      <c r="W390" s="14" t="e">
        <f t="shared" si="126"/>
        <v>#REF!</v>
      </c>
      <c r="X390" s="14" t="e">
        <f t="shared" si="127"/>
        <v>#REF!</v>
      </c>
      <c r="Y390" s="6"/>
      <c r="Z390" s="6" t="e">
        <f t="shared" si="128"/>
        <v>#REF!</v>
      </c>
      <c r="AA390" s="6" t="e">
        <f t="shared" si="129"/>
        <v>#REF!</v>
      </c>
      <c r="AB390" s="6" t="e">
        <f t="shared" si="130"/>
        <v>#REF!</v>
      </c>
      <c r="AC390" s="6" t="e">
        <f t="shared" si="131"/>
        <v>#REF!</v>
      </c>
    </row>
    <row r="391" spans="1:29">
      <c r="A391" s="10" t="str">
        <f t="shared" si="132"/>
        <v/>
      </c>
      <c r="B391" s="10"/>
      <c r="C391" s="10" t="s">
        <v>408</v>
      </c>
      <c r="D391" s="10" t="s">
        <v>449</v>
      </c>
      <c r="E391" s="10" t="s">
        <v>5</v>
      </c>
      <c r="F391" s="26">
        <v>96604</v>
      </c>
      <c r="G391" s="27">
        <v>0.06</v>
      </c>
      <c r="H391" s="27">
        <v>0.06</v>
      </c>
      <c r="I391" s="27">
        <v>76.991320650000006</v>
      </c>
      <c r="J391" s="11" t="e">
        <f>SUMIF(#REF!,C:C,#REF!)</f>
        <v>#REF!</v>
      </c>
      <c r="K391" s="14" t="e">
        <f>SUMIF(#REF!,C:C,#REF!)</f>
        <v>#REF!</v>
      </c>
      <c r="L391" s="14" t="e">
        <f>SUMIF(#REF!,C:C,#REF!)</f>
        <v>#REF!</v>
      </c>
      <c r="M391" s="13" t="e">
        <f>SUMIF(#REF!,C:C,#REF!)</f>
        <v>#REF!</v>
      </c>
      <c r="N391" s="13"/>
      <c r="O391" s="13"/>
      <c r="P391" s="13"/>
      <c r="Q391" s="13"/>
      <c r="R391" s="10" t="str">
        <f t="shared" si="121"/>
        <v>US8581191009</v>
      </c>
      <c r="S391" s="10" t="str">
        <f t="shared" si="122"/>
        <v>Steel Dynamics Inc</v>
      </c>
      <c r="T391" s="10" t="str">
        <f t="shared" si="123"/>
        <v>USA</v>
      </c>
      <c r="U391" s="11" t="e">
        <f t="shared" si="124"/>
        <v>#REF!</v>
      </c>
      <c r="V391" s="14" t="e">
        <f t="shared" si="125"/>
        <v>#REF!</v>
      </c>
      <c r="W391" s="14" t="e">
        <f t="shared" si="126"/>
        <v>#REF!</v>
      </c>
      <c r="X391" s="14" t="e">
        <f t="shared" si="127"/>
        <v>#REF!</v>
      </c>
      <c r="Y391" s="6"/>
      <c r="Z391" s="6" t="e">
        <f t="shared" si="128"/>
        <v>#REF!</v>
      </c>
      <c r="AA391" s="6" t="e">
        <f t="shared" si="129"/>
        <v>#REF!</v>
      </c>
      <c r="AB391" s="6" t="e">
        <f t="shared" si="130"/>
        <v>#REF!</v>
      </c>
      <c r="AC391" s="6" t="e">
        <f t="shared" si="131"/>
        <v>#REF!</v>
      </c>
    </row>
    <row r="392" spans="1:29">
      <c r="A392" s="10" t="str">
        <f t="shared" si="132"/>
        <v/>
      </c>
      <c r="B392" s="10"/>
      <c r="C392" s="10" t="s">
        <v>662</v>
      </c>
      <c r="D392" s="10" t="s">
        <v>715</v>
      </c>
      <c r="E392" s="10" t="s">
        <v>8</v>
      </c>
      <c r="F392" s="26">
        <v>456113</v>
      </c>
      <c r="G392" s="27">
        <v>0.01</v>
      </c>
      <c r="H392" s="27">
        <v>0.01</v>
      </c>
      <c r="I392" s="27">
        <v>71.912478019999995</v>
      </c>
      <c r="J392" s="11" t="e">
        <f>SUMIF(#REF!,C:C,#REF!)</f>
        <v>#REF!</v>
      </c>
      <c r="K392" s="14" t="e">
        <f>SUMIF(#REF!,C:C,#REF!)</f>
        <v>#REF!</v>
      </c>
      <c r="L392" s="14" t="e">
        <f>SUMIF(#REF!,C:C,#REF!)</f>
        <v>#REF!</v>
      </c>
      <c r="M392" s="13" t="e">
        <f>SUMIF(#REF!,C:C,#REF!)</f>
        <v>#REF!</v>
      </c>
      <c r="N392" s="13"/>
      <c r="O392" s="13"/>
      <c r="P392" s="13"/>
      <c r="Q392" s="13"/>
      <c r="R392" s="10" t="str">
        <f t="shared" si="121"/>
        <v>NL00150001Q9</v>
      </c>
      <c r="S392" s="10" t="str">
        <f t="shared" si="122"/>
        <v>Stellantis NV</v>
      </c>
      <c r="T392" s="10" t="str">
        <f t="shared" si="123"/>
        <v>Holland</v>
      </c>
      <c r="U392" s="11" t="e">
        <f t="shared" si="124"/>
        <v>#REF!</v>
      </c>
      <c r="V392" s="14" t="e">
        <f t="shared" si="125"/>
        <v>#REF!</v>
      </c>
      <c r="W392" s="14" t="e">
        <f t="shared" si="126"/>
        <v>#REF!</v>
      </c>
      <c r="X392" s="14" t="e">
        <f t="shared" si="127"/>
        <v>#REF!</v>
      </c>
      <c r="Y392" s="6"/>
      <c r="Z392" s="6" t="e">
        <f t="shared" si="128"/>
        <v>#REF!</v>
      </c>
      <c r="AA392" s="6" t="e">
        <f t="shared" si="129"/>
        <v>#REF!</v>
      </c>
      <c r="AB392" s="6" t="e">
        <f t="shared" si="130"/>
        <v>#REF!</v>
      </c>
      <c r="AC392" s="6" t="e">
        <f t="shared" si="131"/>
        <v>#REF!</v>
      </c>
    </row>
    <row r="393" spans="1:29">
      <c r="A393" s="10" t="str">
        <f t="shared" si="132"/>
        <v/>
      </c>
      <c r="B393" s="10"/>
      <c r="C393" s="10" t="s">
        <v>1128</v>
      </c>
      <c r="D393" s="10" t="s">
        <v>928</v>
      </c>
      <c r="E393" s="10" t="s">
        <v>9</v>
      </c>
      <c r="F393" s="26">
        <v>212853</v>
      </c>
      <c r="G393" s="27">
        <v>0.02</v>
      </c>
      <c r="H393" s="27">
        <v>0.02</v>
      </c>
      <c r="I393" s="27">
        <v>71.791297159999999</v>
      </c>
      <c r="J393" s="11" t="e">
        <f>SUMIF(#REF!,C:C,#REF!)</f>
        <v>#REF!</v>
      </c>
      <c r="K393" s="14" t="e">
        <f>SUMIF(#REF!,C:C,#REF!)</f>
        <v>#REF!</v>
      </c>
      <c r="L393" s="14" t="e">
        <f>SUMIF(#REF!,C:C,#REF!)</f>
        <v>#REF!</v>
      </c>
      <c r="M393" s="13" t="e">
        <f>SUMIF(#REF!,C:C,#REF!)</f>
        <v>#REF!</v>
      </c>
      <c r="N393" s="13"/>
      <c r="O393" s="13"/>
      <c r="P393" s="13"/>
      <c r="Q393" s="13"/>
      <c r="R393" s="10" t="str">
        <f t="shared" si="121"/>
        <v>NL0000226223</v>
      </c>
      <c r="S393" s="10" t="str">
        <f t="shared" si="122"/>
        <v>STMicroelectronics NV</v>
      </c>
      <c r="T393" s="10" t="str">
        <f t="shared" si="123"/>
        <v>Frankrig</v>
      </c>
      <c r="U393" s="11" t="e">
        <f t="shared" si="124"/>
        <v>#REF!</v>
      </c>
      <c r="V393" s="14" t="e">
        <f t="shared" si="125"/>
        <v>#REF!</v>
      </c>
      <c r="W393" s="14" t="e">
        <f t="shared" si="126"/>
        <v>#REF!</v>
      </c>
      <c r="X393" s="14" t="e">
        <f t="shared" si="127"/>
        <v>#REF!</v>
      </c>
      <c r="Y393" s="6"/>
      <c r="Z393" s="6" t="e">
        <f t="shared" si="128"/>
        <v>#REF!</v>
      </c>
      <c r="AA393" s="6" t="e">
        <f t="shared" si="129"/>
        <v>#REF!</v>
      </c>
      <c r="AB393" s="6" t="e">
        <f t="shared" si="130"/>
        <v>#REF!</v>
      </c>
      <c r="AC393" s="6" t="e">
        <f t="shared" si="131"/>
        <v>#REF!</v>
      </c>
    </row>
    <row r="394" spans="1:29">
      <c r="A394" s="10"/>
      <c r="B394" s="10"/>
      <c r="C394" s="10" t="s">
        <v>487</v>
      </c>
      <c r="D394" s="10" t="s">
        <v>489</v>
      </c>
      <c r="E394" s="10" t="s">
        <v>5</v>
      </c>
      <c r="F394" s="26">
        <v>39060</v>
      </c>
      <c r="G394" s="27">
        <v>0.01</v>
      </c>
      <c r="H394" s="27">
        <v>0.01</v>
      </c>
      <c r="I394" s="27">
        <v>78.934674340000001</v>
      </c>
      <c r="J394" s="11" t="e">
        <f>SUMIF(#REF!,C:C,#REF!)</f>
        <v>#REF!</v>
      </c>
      <c r="K394" s="14" t="e">
        <f>SUMIF(#REF!,C:C,#REF!)</f>
        <v>#REF!</v>
      </c>
      <c r="L394" s="14" t="e">
        <f>SUMIF(#REF!,C:C,#REF!)</f>
        <v>#REF!</v>
      </c>
      <c r="M394" s="13" t="e">
        <f>SUMIF(#REF!,C:C,#REF!)</f>
        <v>#REF!</v>
      </c>
      <c r="N394" s="13"/>
      <c r="O394" s="13"/>
      <c r="P394" s="13"/>
      <c r="Q394" s="13"/>
      <c r="R394" s="10" t="str">
        <f t="shared" si="121"/>
        <v>US8636671013</v>
      </c>
      <c r="S394" s="10" t="str">
        <f t="shared" si="122"/>
        <v>Stryker Corp</v>
      </c>
      <c r="T394" s="10" t="str">
        <f t="shared" si="123"/>
        <v>USA</v>
      </c>
      <c r="U394" s="11" t="e">
        <f t="shared" si="124"/>
        <v>#REF!</v>
      </c>
      <c r="V394" s="14" t="e">
        <f t="shared" si="125"/>
        <v>#REF!</v>
      </c>
      <c r="W394" s="14" t="e">
        <f t="shared" si="126"/>
        <v>#REF!</v>
      </c>
      <c r="X394" s="14" t="e">
        <f t="shared" si="127"/>
        <v>#REF!</v>
      </c>
      <c r="Y394" s="6"/>
      <c r="Z394" s="6" t="e">
        <f t="shared" si="128"/>
        <v>#REF!</v>
      </c>
      <c r="AA394" s="6" t="e">
        <f t="shared" si="129"/>
        <v>#REF!</v>
      </c>
      <c r="AB394" s="6" t="e">
        <f t="shared" si="130"/>
        <v>#REF!</v>
      </c>
      <c r="AC394" s="6" t="e">
        <f t="shared" si="131"/>
        <v>#REF!</v>
      </c>
    </row>
    <row r="395" spans="1:29">
      <c r="A395" s="10" t="str">
        <f t="shared" si="132"/>
        <v/>
      </c>
      <c r="B395" s="10"/>
      <c r="C395" s="10" t="s">
        <v>1129</v>
      </c>
      <c r="D395" s="10" t="s">
        <v>929</v>
      </c>
      <c r="E395" s="10" t="s">
        <v>17</v>
      </c>
      <c r="F395" s="26">
        <v>435700</v>
      </c>
      <c r="G395" s="27">
        <v>0.06</v>
      </c>
      <c r="H395" s="27">
        <v>0.06</v>
      </c>
      <c r="I395" s="27">
        <v>53.932715809999998</v>
      </c>
      <c r="J395" s="11" t="e">
        <f>SUMIF(#REF!,C:C,#REF!)</f>
        <v>#REF!</v>
      </c>
      <c r="K395" s="14" t="e">
        <f>SUMIF(#REF!,C:C,#REF!)</f>
        <v>#REF!</v>
      </c>
      <c r="L395" s="14" t="e">
        <f>SUMIF(#REF!,C:C,#REF!)</f>
        <v>#REF!</v>
      </c>
      <c r="M395" s="13" t="e">
        <f>SUMIF(#REF!,C:C,#REF!)</f>
        <v>#REF!</v>
      </c>
      <c r="N395" s="13"/>
      <c r="O395" s="13"/>
      <c r="P395" s="13"/>
      <c r="Q395" s="13"/>
      <c r="R395" s="10" t="str">
        <f t="shared" si="121"/>
        <v>JP3814800003</v>
      </c>
      <c r="S395" s="10" t="str">
        <f t="shared" si="122"/>
        <v>Subaru Corp</v>
      </c>
      <c r="T395" s="10" t="str">
        <f t="shared" si="123"/>
        <v>Japan</v>
      </c>
      <c r="U395" s="11" t="e">
        <f t="shared" si="124"/>
        <v>#REF!</v>
      </c>
      <c r="V395" s="14" t="e">
        <f t="shared" si="125"/>
        <v>#REF!</v>
      </c>
      <c r="W395" s="14" t="e">
        <f t="shared" si="126"/>
        <v>#REF!</v>
      </c>
      <c r="X395" s="14" t="e">
        <f t="shared" si="127"/>
        <v>#REF!</v>
      </c>
      <c r="Y395" s="6"/>
      <c r="Z395" s="6" t="e">
        <f t="shared" si="128"/>
        <v>#REF!</v>
      </c>
      <c r="AA395" s="6" t="e">
        <f t="shared" si="129"/>
        <v>#REF!</v>
      </c>
      <c r="AB395" s="6" t="e">
        <f t="shared" si="130"/>
        <v>#REF!</v>
      </c>
      <c r="AC395" s="6" t="e">
        <f t="shared" si="131"/>
        <v>#REF!</v>
      </c>
    </row>
    <row r="396" spans="1:29">
      <c r="A396" s="10" t="str">
        <f t="shared" si="132"/>
        <v/>
      </c>
      <c r="B396" s="10"/>
      <c r="C396" s="10" t="s">
        <v>1130</v>
      </c>
      <c r="D396" s="10" t="s">
        <v>930</v>
      </c>
      <c r="E396" s="10" t="s">
        <v>17</v>
      </c>
      <c r="F396" s="26">
        <v>538300</v>
      </c>
      <c r="G396" s="27">
        <v>0.15</v>
      </c>
      <c r="H396" s="27">
        <v>0.15</v>
      </c>
      <c r="I396" s="27">
        <v>54.483911499999998</v>
      </c>
      <c r="J396" s="11" t="e">
        <f>SUMIF(#REF!,C:C,#REF!)</f>
        <v>#REF!</v>
      </c>
      <c r="K396" s="14" t="e">
        <f>SUMIF(#REF!,C:C,#REF!)</f>
        <v>#REF!</v>
      </c>
      <c r="L396" s="14" t="e">
        <f>SUMIF(#REF!,C:C,#REF!)</f>
        <v>#REF!</v>
      </c>
      <c r="M396" s="13" t="e">
        <f>SUMIF(#REF!,C:C,#REF!)</f>
        <v>#REF!</v>
      </c>
      <c r="N396" s="13"/>
      <c r="O396" s="13"/>
      <c r="P396" s="13"/>
      <c r="Q396" s="13"/>
      <c r="R396" s="10" t="str">
        <f t="shared" si="121"/>
        <v>JP3322930003</v>
      </c>
      <c r="S396" s="10" t="str">
        <f t="shared" si="122"/>
        <v>SUMCO Corp</v>
      </c>
      <c r="T396" s="10" t="str">
        <f t="shared" si="123"/>
        <v>Japan</v>
      </c>
      <c r="U396" s="11" t="e">
        <f t="shared" si="124"/>
        <v>#REF!</v>
      </c>
      <c r="V396" s="14" t="e">
        <f t="shared" si="125"/>
        <v>#REF!</v>
      </c>
      <c r="W396" s="14" t="e">
        <f t="shared" si="126"/>
        <v>#REF!</v>
      </c>
      <c r="X396" s="14" t="e">
        <f t="shared" si="127"/>
        <v>#REF!</v>
      </c>
      <c r="Y396" s="6"/>
      <c r="Z396" s="6" t="e">
        <f t="shared" si="128"/>
        <v>#REF!</v>
      </c>
      <c r="AA396" s="6" t="e">
        <f t="shared" si="129"/>
        <v>#REF!</v>
      </c>
      <c r="AB396" s="6" t="e">
        <f t="shared" si="130"/>
        <v>#REF!</v>
      </c>
      <c r="AC396" s="6" t="e">
        <f t="shared" si="131"/>
        <v>#REF!</v>
      </c>
    </row>
    <row r="397" spans="1:29">
      <c r="A397" s="10" t="str">
        <f t="shared" si="132"/>
        <v/>
      </c>
      <c r="B397" s="10"/>
      <c r="C397" s="10" t="s">
        <v>409</v>
      </c>
      <c r="D397" s="10" t="s">
        <v>450</v>
      </c>
      <c r="E397" s="10" t="s">
        <v>17</v>
      </c>
      <c r="F397" s="26">
        <v>363500</v>
      </c>
      <c r="G397" s="27">
        <v>0.03</v>
      </c>
      <c r="H397" s="27">
        <v>0.03</v>
      </c>
      <c r="I397" s="27">
        <v>53.521337240000001</v>
      </c>
      <c r="J397" s="11" t="e">
        <f>SUMIF(#REF!,C:C,#REF!)</f>
        <v>#REF!</v>
      </c>
      <c r="K397" s="14" t="e">
        <f>SUMIF(#REF!,C:C,#REF!)</f>
        <v>#REF!</v>
      </c>
      <c r="L397" s="14" t="e">
        <f>SUMIF(#REF!,C:C,#REF!)</f>
        <v>#REF!</v>
      </c>
      <c r="M397" s="13" t="e">
        <f>SUMIF(#REF!,C:C,#REF!)</f>
        <v>#REF!</v>
      </c>
      <c r="N397" s="13"/>
      <c r="O397" s="13"/>
      <c r="P397" s="13"/>
      <c r="Q397" s="13"/>
      <c r="R397" s="10" t="str">
        <f t="shared" si="121"/>
        <v>JP3404600003</v>
      </c>
      <c r="S397" s="10" t="str">
        <f t="shared" si="122"/>
        <v>Sumitomo Corp</v>
      </c>
      <c r="T397" s="10" t="str">
        <f t="shared" si="123"/>
        <v>Japan</v>
      </c>
      <c r="U397" s="11" t="e">
        <f t="shared" si="124"/>
        <v>#REF!</v>
      </c>
      <c r="V397" s="14" t="e">
        <f t="shared" si="125"/>
        <v>#REF!</v>
      </c>
      <c r="W397" s="14" t="e">
        <f t="shared" si="126"/>
        <v>#REF!</v>
      </c>
      <c r="X397" s="14" t="e">
        <f t="shared" si="127"/>
        <v>#REF!</v>
      </c>
      <c r="Y397" s="6"/>
      <c r="Z397" s="6" t="e">
        <f t="shared" si="128"/>
        <v>#REF!</v>
      </c>
      <c r="AA397" s="6" t="e">
        <f t="shared" si="129"/>
        <v>#REF!</v>
      </c>
      <c r="AB397" s="6" t="e">
        <f t="shared" si="130"/>
        <v>#REF!</v>
      </c>
      <c r="AC397" s="6" t="e">
        <f t="shared" si="131"/>
        <v>#REF!</v>
      </c>
    </row>
    <row r="398" spans="1:29">
      <c r="A398" s="10" t="str">
        <f t="shared" si="132"/>
        <v/>
      </c>
      <c r="C398" s="10" t="s">
        <v>265</v>
      </c>
      <c r="D398" s="10" t="s">
        <v>70</v>
      </c>
      <c r="E398" s="10" t="s">
        <v>17</v>
      </c>
      <c r="F398" s="26">
        <v>154900</v>
      </c>
      <c r="G398" s="27">
        <v>0.01</v>
      </c>
      <c r="H398" s="27">
        <v>0.01</v>
      </c>
      <c r="I398" s="27">
        <v>51.012436299999997</v>
      </c>
      <c r="J398" s="11" t="e">
        <f>SUMIF(#REF!,C:C,#REF!)</f>
        <v>#REF!</v>
      </c>
      <c r="K398" s="14" t="e">
        <f>SUMIF(#REF!,C:C,#REF!)</f>
        <v>#REF!</v>
      </c>
      <c r="L398" s="14" t="e">
        <f>SUMIF(#REF!,C:C,#REF!)</f>
        <v>#REF!</v>
      </c>
      <c r="M398" s="13" t="e">
        <f>SUMIF(#REF!,C:C,#REF!)</f>
        <v>#REF!</v>
      </c>
      <c r="N398" s="13"/>
      <c r="O398" s="13"/>
      <c r="P398" s="13"/>
      <c r="Q398" s="13"/>
      <c r="R398" s="10" t="str">
        <f t="shared" si="121"/>
        <v>JP3890350006</v>
      </c>
      <c r="S398" s="10" t="str">
        <f t="shared" si="122"/>
        <v>Sumitomo Mitsui Financial Group Inc</v>
      </c>
      <c r="T398" s="10" t="str">
        <f t="shared" si="123"/>
        <v>Japan</v>
      </c>
      <c r="U398" s="11" t="e">
        <f t="shared" si="124"/>
        <v>#REF!</v>
      </c>
      <c r="V398" s="14" t="e">
        <f t="shared" si="125"/>
        <v>#REF!</v>
      </c>
      <c r="W398" s="14" t="e">
        <f t="shared" si="126"/>
        <v>#REF!</v>
      </c>
      <c r="X398" s="14" t="e">
        <f t="shared" si="127"/>
        <v>#REF!</v>
      </c>
      <c r="Y398" s="6"/>
      <c r="Z398" s="6" t="e">
        <f t="shared" si="128"/>
        <v>#REF!</v>
      </c>
      <c r="AA398" s="6" t="e">
        <f t="shared" si="129"/>
        <v>#REF!</v>
      </c>
      <c r="AB398" s="6" t="e">
        <f t="shared" si="130"/>
        <v>#REF!</v>
      </c>
      <c r="AC398" s="6" t="e">
        <f t="shared" si="131"/>
        <v>#REF!</v>
      </c>
    </row>
    <row r="399" spans="1:29">
      <c r="A399" s="10" t="str">
        <f t="shared" si="132"/>
        <v/>
      </c>
      <c r="C399" s="10" t="s">
        <v>266</v>
      </c>
      <c r="D399" s="10" t="s">
        <v>71</v>
      </c>
      <c r="E399" s="10" t="s">
        <v>17</v>
      </c>
      <c r="F399" s="26">
        <v>417600</v>
      </c>
      <c r="G399" s="27">
        <v>0.11</v>
      </c>
      <c r="H399" s="27">
        <v>0.11</v>
      </c>
      <c r="I399" s="27">
        <v>54.090935399999999</v>
      </c>
      <c r="J399" s="11" t="e">
        <f>SUMIF(#REF!,C:C,#REF!)</f>
        <v>#REF!</v>
      </c>
      <c r="K399" s="14" t="e">
        <f>SUMIF(#REF!,C:C,#REF!)</f>
        <v>#REF!</v>
      </c>
      <c r="L399" s="14" t="e">
        <f>SUMIF(#REF!,C:C,#REF!)</f>
        <v>#REF!</v>
      </c>
      <c r="M399" s="13" t="e">
        <f>SUMIF(#REF!,C:C,#REF!)</f>
        <v>#REF!</v>
      </c>
      <c r="N399" s="13"/>
      <c r="O399" s="13"/>
      <c r="P399" s="13"/>
      <c r="Q399" s="13"/>
      <c r="R399" s="10" t="str">
        <f t="shared" si="121"/>
        <v>JP3892100003</v>
      </c>
      <c r="S399" s="10" t="str">
        <f t="shared" si="122"/>
        <v>Sumitomo Mitsui Trust Holdings Inc</v>
      </c>
      <c r="T399" s="10" t="str">
        <f t="shared" si="123"/>
        <v>Japan</v>
      </c>
      <c r="U399" s="11" t="e">
        <f t="shared" si="124"/>
        <v>#REF!</v>
      </c>
      <c r="V399" s="14" t="e">
        <f t="shared" si="125"/>
        <v>#REF!</v>
      </c>
      <c r="W399" s="14" t="e">
        <f t="shared" si="126"/>
        <v>#REF!</v>
      </c>
      <c r="X399" s="14" t="e">
        <f t="shared" si="127"/>
        <v>#REF!</v>
      </c>
      <c r="Y399" s="6"/>
      <c r="Z399" s="6" t="e">
        <f t="shared" si="128"/>
        <v>#REF!</v>
      </c>
      <c r="AA399" s="6" t="e">
        <f t="shared" si="129"/>
        <v>#REF!</v>
      </c>
      <c r="AB399" s="6" t="e">
        <f t="shared" si="130"/>
        <v>#REF!</v>
      </c>
      <c r="AC399" s="6" t="e">
        <f t="shared" si="131"/>
        <v>#REF!</v>
      </c>
    </row>
    <row r="400" spans="1:29">
      <c r="A400" s="10" t="str">
        <f t="shared" si="132"/>
        <v/>
      </c>
      <c r="B400" s="10"/>
      <c r="C400" s="10" t="s">
        <v>1131</v>
      </c>
      <c r="D400" s="10" t="s">
        <v>931</v>
      </c>
      <c r="E400" s="10" t="s">
        <v>19</v>
      </c>
      <c r="F400" s="26">
        <v>227040</v>
      </c>
      <c r="G400" s="27">
        <v>0.04</v>
      </c>
      <c r="H400" s="27">
        <v>0.04</v>
      </c>
      <c r="I400" s="27">
        <v>79.848476180000006</v>
      </c>
      <c r="J400" s="11" t="e">
        <f>SUMIF(#REF!,C:C,#REF!)</f>
        <v>#REF!</v>
      </c>
      <c r="K400" s="14" t="e">
        <f>SUMIF(#REF!,C:C,#REF!)</f>
        <v>#REF!</v>
      </c>
      <c r="L400" s="14" t="e">
        <f>SUMIF(#REF!,C:C,#REF!)</f>
        <v>#REF!</v>
      </c>
      <c r="M400" s="13" t="e">
        <f>SUMIF(#REF!,C:C,#REF!)</f>
        <v>#REF!</v>
      </c>
      <c r="N400" s="13"/>
      <c r="O400" s="13"/>
      <c r="P400" s="13"/>
      <c r="Q400" s="13"/>
      <c r="R400" s="10" t="str">
        <f t="shared" si="121"/>
        <v>CA8667961053</v>
      </c>
      <c r="S400" s="10" t="str">
        <f t="shared" si="122"/>
        <v>Sun Life Financial Inc</v>
      </c>
      <c r="T400" s="10" t="str">
        <f t="shared" si="123"/>
        <v>Canada</v>
      </c>
      <c r="U400" s="11" t="e">
        <f t="shared" si="124"/>
        <v>#REF!</v>
      </c>
      <c r="V400" s="14" t="e">
        <f t="shared" si="125"/>
        <v>#REF!</v>
      </c>
      <c r="W400" s="14" t="e">
        <f t="shared" si="126"/>
        <v>#REF!</v>
      </c>
      <c r="X400" s="14" t="e">
        <f t="shared" si="127"/>
        <v>#REF!</v>
      </c>
      <c r="Y400" s="6"/>
      <c r="Z400" s="6" t="e">
        <f t="shared" si="128"/>
        <v>#REF!</v>
      </c>
      <c r="AA400" s="6" t="e">
        <f t="shared" si="129"/>
        <v>#REF!</v>
      </c>
      <c r="AB400" s="6" t="e">
        <f t="shared" si="130"/>
        <v>#REF!</v>
      </c>
      <c r="AC400" s="6" t="e">
        <f t="shared" si="131"/>
        <v>#REF!</v>
      </c>
    </row>
    <row r="401" spans="1:29">
      <c r="A401" s="10" t="str">
        <f t="shared" si="132"/>
        <v/>
      </c>
      <c r="B401" s="10"/>
      <c r="C401" s="10" t="s">
        <v>1132</v>
      </c>
      <c r="D401" s="10" t="s">
        <v>932</v>
      </c>
      <c r="E401" s="10" t="s">
        <v>18</v>
      </c>
      <c r="F401" s="26">
        <v>1345718</v>
      </c>
      <c r="G401" s="27">
        <v>0.11</v>
      </c>
      <c r="H401" s="27">
        <v>0.11</v>
      </c>
      <c r="I401" s="27">
        <v>85.823311930000003</v>
      </c>
      <c r="J401" s="11" t="e">
        <f>SUMIF(#REF!,C:C,#REF!)</f>
        <v>#REF!</v>
      </c>
      <c r="K401" s="14" t="e">
        <f>SUMIF(#REF!,C:C,#REF!)</f>
        <v>#REF!</v>
      </c>
      <c r="L401" s="14" t="e">
        <f>SUMIF(#REF!,C:C,#REF!)</f>
        <v>#REF!</v>
      </c>
      <c r="M401" s="13" t="e">
        <f>SUMIF(#REF!,C:C,#REF!)</f>
        <v>#REF!</v>
      </c>
      <c r="N401" s="13"/>
      <c r="O401" s="13"/>
      <c r="P401" s="13"/>
      <c r="Q401" s="13"/>
      <c r="R401" s="10" t="str">
        <f t="shared" si="121"/>
        <v>AU000000SUN6</v>
      </c>
      <c r="S401" s="10" t="str">
        <f t="shared" si="122"/>
        <v>Suncorp Group Ltd</v>
      </c>
      <c r="T401" s="10" t="str">
        <f t="shared" si="123"/>
        <v>Australien</v>
      </c>
      <c r="U401" s="11" t="e">
        <f t="shared" si="124"/>
        <v>#REF!</v>
      </c>
      <c r="V401" s="14" t="e">
        <f t="shared" si="125"/>
        <v>#REF!</v>
      </c>
      <c r="W401" s="14" t="e">
        <f t="shared" si="126"/>
        <v>#REF!</v>
      </c>
      <c r="X401" s="14" t="e">
        <f t="shared" si="127"/>
        <v>#REF!</v>
      </c>
      <c r="Y401" s="6"/>
      <c r="Z401" s="6" t="e">
        <f t="shared" ref="Z401:Z463" si="133">U401-N401-J401-F401</f>
        <v>#REF!</v>
      </c>
      <c r="AA401" s="6" t="e">
        <f t="shared" si="129"/>
        <v>#REF!</v>
      </c>
      <c r="AB401" s="6" t="e">
        <f t="shared" si="130"/>
        <v>#REF!</v>
      </c>
      <c r="AC401" s="6" t="e">
        <f t="shared" si="131"/>
        <v>#REF!</v>
      </c>
    </row>
    <row r="402" spans="1:29">
      <c r="A402" s="10" t="str">
        <f t="shared" si="132"/>
        <v/>
      </c>
      <c r="B402" s="10"/>
      <c r="C402" s="10" t="s">
        <v>1133</v>
      </c>
      <c r="D402" s="10" t="s">
        <v>933</v>
      </c>
      <c r="E402" s="10" t="s">
        <v>17</v>
      </c>
      <c r="F402" s="26">
        <v>258000</v>
      </c>
      <c r="G402" s="27">
        <v>0.22</v>
      </c>
      <c r="H402" s="27">
        <v>0.22</v>
      </c>
      <c r="I402" s="27">
        <v>55.968776949999999</v>
      </c>
      <c r="J402" s="11" t="e">
        <f>SUMIF(#REF!,C:C,#REF!)</f>
        <v>#REF!</v>
      </c>
      <c r="K402" s="14" t="e">
        <f>SUMIF(#REF!,C:C,#REF!)</f>
        <v>#REF!</v>
      </c>
      <c r="L402" s="14" t="e">
        <f>SUMIF(#REF!,C:C,#REF!)</f>
        <v>#REF!</v>
      </c>
      <c r="M402" s="13" t="e">
        <f>SUMIF(#REF!,C:C,#REF!)</f>
        <v>#REF!</v>
      </c>
      <c r="N402" s="13"/>
      <c r="O402" s="13"/>
      <c r="P402" s="13"/>
      <c r="Q402" s="13"/>
      <c r="R402" s="10" t="str">
        <f t="shared" si="121"/>
        <v>JP3336600006</v>
      </c>
      <c r="S402" s="10" t="str">
        <f t="shared" si="122"/>
        <v>Sundrug Co Ltd</v>
      </c>
      <c r="T402" s="10" t="str">
        <f t="shared" si="123"/>
        <v>Japan</v>
      </c>
      <c r="U402" s="11" t="e">
        <f t="shared" si="124"/>
        <v>#REF!</v>
      </c>
      <c r="V402" s="14" t="e">
        <f t="shared" si="125"/>
        <v>#REF!</v>
      </c>
      <c r="W402" s="14" t="e">
        <f t="shared" si="126"/>
        <v>#REF!</v>
      </c>
      <c r="X402" s="14" t="e">
        <f t="shared" si="127"/>
        <v>#REF!</v>
      </c>
      <c r="Y402" s="6"/>
      <c r="Z402" s="6" t="e">
        <f t="shared" si="133"/>
        <v>#REF!</v>
      </c>
      <c r="AA402" s="6" t="e">
        <f t="shared" si="129"/>
        <v>#REF!</v>
      </c>
      <c r="AB402" s="6" t="e">
        <f t="shared" si="130"/>
        <v>#REF!</v>
      </c>
      <c r="AC402" s="6" t="e">
        <f t="shared" si="131"/>
        <v>#REF!</v>
      </c>
    </row>
    <row r="403" spans="1:29">
      <c r="A403" s="10"/>
      <c r="B403" s="10"/>
      <c r="C403" s="10" t="s">
        <v>308</v>
      </c>
      <c r="D403" s="10" t="s">
        <v>337</v>
      </c>
      <c r="E403" s="10" t="s">
        <v>14</v>
      </c>
      <c r="F403" s="26">
        <v>545637</v>
      </c>
      <c r="G403" s="27">
        <v>0.05</v>
      </c>
      <c r="H403" s="27">
        <v>0.05</v>
      </c>
      <c r="I403" s="27">
        <v>74.279608769999996</v>
      </c>
      <c r="J403" s="11" t="e">
        <f>SUMIF(#REF!,C:C,#REF!)</f>
        <v>#REF!</v>
      </c>
      <c r="K403" s="14" t="e">
        <f>SUMIF(#REF!,C:C,#REF!)</f>
        <v>#REF!</v>
      </c>
      <c r="L403" s="14" t="e">
        <f>SUMIF(#REF!,C:C,#REF!)</f>
        <v>#REF!</v>
      </c>
      <c r="M403" s="13" t="e">
        <f>SUMIF(#REF!,C:C,#REF!)</f>
        <v>#REF!</v>
      </c>
      <c r="N403" s="13"/>
      <c r="O403" s="13"/>
      <c r="P403" s="13"/>
      <c r="Q403" s="13"/>
      <c r="R403" s="10" t="str">
        <f t="shared" si="121"/>
        <v>SE0000242455</v>
      </c>
      <c r="S403" s="10" t="str">
        <f t="shared" si="122"/>
        <v>Swedbank AB</v>
      </c>
      <c r="T403" s="10" t="str">
        <f t="shared" si="123"/>
        <v>Sverige</v>
      </c>
      <c r="U403" s="11" t="e">
        <f t="shared" si="124"/>
        <v>#REF!</v>
      </c>
      <c r="V403" s="14" t="e">
        <f t="shared" si="125"/>
        <v>#REF!</v>
      </c>
      <c r="W403" s="14" t="e">
        <f t="shared" si="126"/>
        <v>#REF!</v>
      </c>
      <c r="X403" s="14" t="e">
        <f t="shared" si="127"/>
        <v>#REF!</v>
      </c>
      <c r="Y403" s="6"/>
      <c r="Z403" s="6" t="e">
        <f t="shared" si="133"/>
        <v>#REF!</v>
      </c>
      <c r="AA403" s="6" t="e">
        <f t="shared" si="129"/>
        <v>#REF!</v>
      </c>
      <c r="AB403" s="6" t="e">
        <f t="shared" si="130"/>
        <v>#REF!</v>
      </c>
      <c r="AC403" s="6" t="e">
        <f t="shared" si="131"/>
        <v>#REF!</v>
      </c>
    </row>
    <row r="404" spans="1:29">
      <c r="A404" s="10" t="str">
        <f t="shared" si="132"/>
        <v/>
      </c>
      <c r="B404" s="10"/>
      <c r="C404" s="10" t="s">
        <v>1134</v>
      </c>
      <c r="D404" s="10" t="s">
        <v>934</v>
      </c>
      <c r="E404" s="10" t="s">
        <v>6</v>
      </c>
      <c r="F404" s="26">
        <v>102018</v>
      </c>
      <c r="G404" s="27">
        <v>0.13</v>
      </c>
      <c r="H404" s="27">
        <v>0.13</v>
      </c>
      <c r="I404" s="27">
        <v>73.497658700000002</v>
      </c>
      <c r="J404" s="11" t="e">
        <f>SUMIF(#REF!,C:C,#REF!)</f>
        <v>#REF!</v>
      </c>
      <c r="K404" s="14" t="e">
        <f>SUMIF(#REF!,C:C,#REF!)</f>
        <v>#REF!</v>
      </c>
      <c r="L404" s="14" t="e">
        <f>SUMIF(#REF!,C:C,#REF!)</f>
        <v>#REF!</v>
      </c>
      <c r="M404" s="13" t="e">
        <f>SUMIF(#REF!,C:C,#REF!)</f>
        <v>#REF!</v>
      </c>
      <c r="N404" s="13"/>
      <c r="O404" s="13"/>
      <c r="P404" s="13"/>
      <c r="Q404" s="13"/>
      <c r="R404" s="10" t="str">
        <f t="shared" si="121"/>
        <v>CH0008038389</v>
      </c>
      <c r="S404" s="10" t="str">
        <f t="shared" si="122"/>
        <v>Swiss Prime Site AG</v>
      </c>
      <c r="T404" s="10" t="str">
        <f t="shared" si="123"/>
        <v>Schweiz</v>
      </c>
      <c r="U404" s="11" t="e">
        <f t="shared" si="124"/>
        <v>#REF!</v>
      </c>
      <c r="V404" s="14" t="e">
        <f t="shared" si="125"/>
        <v>#REF!</v>
      </c>
      <c r="W404" s="14" t="e">
        <f t="shared" si="126"/>
        <v>#REF!</v>
      </c>
      <c r="X404" s="14" t="e">
        <f t="shared" si="127"/>
        <v>#REF!</v>
      </c>
      <c r="Y404" s="6"/>
      <c r="Z404" s="6" t="e">
        <f t="shared" si="133"/>
        <v>#REF!</v>
      </c>
      <c r="AA404" s="6" t="e">
        <f t="shared" si="129"/>
        <v>#REF!</v>
      </c>
      <c r="AB404" s="6" t="e">
        <f t="shared" si="130"/>
        <v>#REF!</v>
      </c>
      <c r="AC404" s="6" t="e">
        <f t="shared" si="131"/>
        <v>#REF!</v>
      </c>
    </row>
    <row r="405" spans="1:29">
      <c r="A405" s="10" t="str">
        <f t="shared" si="132"/>
        <v/>
      </c>
      <c r="B405" s="10"/>
      <c r="C405" s="10" t="s">
        <v>267</v>
      </c>
      <c r="D405" s="10" t="s">
        <v>72</v>
      </c>
      <c r="E405" s="10" t="s">
        <v>6</v>
      </c>
      <c r="F405" s="26">
        <v>18019</v>
      </c>
      <c r="G405" s="27">
        <v>0.03</v>
      </c>
      <c r="H405" s="27">
        <v>0.03</v>
      </c>
      <c r="I405" s="27">
        <v>73.107144340000005</v>
      </c>
      <c r="J405" s="11" t="e">
        <f>SUMIF(#REF!,C:C,#REF!)</f>
        <v>#REF!</v>
      </c>
      <c r="K405" s="14" t="e">
        <f>SUMIF(#REF!,C:C,#REF!)</f>
        <v>#REF!</v>
      </c>
      <c r="L405" s="14" t="e">
        <f>SUMIF(#REF!,C:C,#REF!)</f>
        <v>#REF!</v>
      </c>
      <c r="M405" s="13" t="e">
        <f>SUMIF(#REF!,C:C,#REF!)</f>
        <v>#REF!</v>
      </c>
      <c r="N405" s="13"/>
      <c r="O405" s="13"/>
      <c r="P405" s="13"/>
      <c r="Q405" s="13"/>
      <c r="R405" s="10" t="str">
        <f t="shared" si="121"/>
        <v>CH0008742519</v>
      </c>
      <c r="S405" s="10" t="str">
        <f t="shared" si="122"/>
        <v>Swisscom AG</v>
      </c>
      <c r="T405" s="10" t="str">
        <f t="shared" si="123"/>
        <v>Schweiz</v>
      </c>
      <c r="U405" s="11" t="e">
        <f t="shared" si="124"/>
        <v>#REF!</v>
      </c>
      <c r="V405" s="14" t="e">
        <f t="shared" si="125"/>
        <v>#REF!</v>
      </c>
      <c r="W405" s="14" t="e">
        <f t="shared" si="126"/>
        <v>#REF!</v>
      </c>
      <c r="X405" s="14" t="e">
        <f t="shared" si="127"/>
        <v>#REF!</v>
      </c>
      <c r="Y405" s="6"/>
      <c r="Z405" s="6" t="e">
        <f t="shared" si="133"/>
        <v>#REF!</v>
      </c>
      <c r="AA405" s="6" t="e">
        <f t="shared" si="129"/>
        <v>#REF!</v>
      </c>
      <c r="AB405" s="6" t="e">
        <f t="shared" si="130"/>
        <v>#REF!</v>
      </c>
      <c r="AC405" s="6" t="e">
        <f t="shared" si="131"/>
        <v>#REF!</v>
      </c>
    </row>
    <row r="406" spans="1:29">
      <c r="A406" s="10" t="str">
        <f t="shared" si="132"/>
        <v/>
      </c>
      <c r="B406" s="10"/>
      <c r="C406" s="10" t="s">
        <v>545</v>
      </c>
      <c r="D406" s="10" t="s">
        <v>604</v>
      </c>
      <c r="E406" s="10" t="s">
        <v>10</v>
      </c>
      <c r="F406" s="26">
        <v>149308</v>
      </c>
      <c r="G406" s="27">
        <v>0.06</v>
      </c>
      <c r="H406" s="27">
        <v>0.06</v>
      </c>
      <c r="I406" s="27">
        <v>71.956998459999994</v>
      </c>
      <c r="J406" s="11" t="e">
        <f>SUMIF(#REF!,C:C,#REF!)</f>
        <v>#REF!</v>
      </c>
      <c r="K406" s="14" t="e">
        <f>SUMIF(#REF!,C:C,#REF!)</f>
        <v>#REF!</v>
      </c>
      <c r="L406" s="14" t="e">
        <f>SUMIF(#REF!,C:C,#REF!)</f>
        <v>#REF!</v>
      </c>
      <c r="M406" s="13" t="e">
        <f>SUMIF(#REF!,C:C,#REF!)</f>
        <v>#REF!</v>
      </c>
      <c r="N406" s="13"/>
      <c r="O406" s="13"/>
      <c r="P406" s="13"/>
      <c r="Q406" s="13"/>
      <c r="R406" s="10" t="str">
        <f t="shared" ref="R406:R463" si="134">C406</f>
        <v>DE000TLX1005</v>
      </c>
      <c r="S406" s="10" t="str">
        <f t="shared" ref="S406:S463" si="135">D406</f>
        <v>Talanx AG</v>
      </c>
      <c r="T406" s="10" t="str">
        <f t="shared" ref="T406:T463" si="136">E406</f>
        <v>Tyskland</v>
      </c>
      <c r="U406" s="11" t="e">
        <f t="shared" ref="U406:U463" si="137">F406+J406+N406</f>
        <v>#REF!</v>
      </c>
      <c r="V406" s="14" t="e">
        <f t="shared" ref="V406:V463" si="138">G406+K406+O406</f>
        <v>#REF!</v>
      </c>
      <c r="W406" s="14" t="e">
        <f t="shared" ref="W406:W463" si="139">H406+L406+P406</f>
        <v>#REF!</v>
      </c>
      <c r="X406" s="14" t="e">
        <f t="shared" ref="X406:X463" si="140">I406+M406+Q406</f>
        <v>#REF!</v>
      </c>
      <c r="Y406" s="6"/>
      <c r="Z406" s="6" t="e">
        <f t="shared" si="133"/>
        <v>#REF!</v>
      </c>
      <c r="AA406" s="6" t="e">
        <f t="shared" si="129"/>
        <v>#REF!</v>
      </c>
      <c r="AB406" s="6" t="e">
        <f t="shared" si="130"/>
        <v>#REF!</v>
      </c>
      <c r="AC406" s="6" t="e">
        <f t="shared" si="131"/>
        <v>#REF!</v>
      </c>
    </row>
    <row r="407" spans="1:29">
      <c r="A407" s="10" t="str">
        <f t="shared" si="132"/>
        <v/>
      </c>
      <c r="B407" s="10"/>
      <c r="C407" s="10" t="s">
        <v>309</v>
      </c>
      <c r="D407" s="10" t="s">
        <v>338</v>
      </c>
      <c r="E407" s="10" t="s">
        <v>341</v>
      </c>
      <c r="F407" s="26">
        <v>3932500</v>
      </c>
      <c r="G407" s="27">
        <v>6.9999999999999993E-2</v>
      </c>
      <c r="H407" s="27">
        <v>6.9999999999999993E-2</v>
      </c>
      <c r="I407" s="27">
        <v>13.096414579999999</v>
      </c>
      <c r="J407" s="11" t="e">
        <f>SUMIF(#REF!,C:C,#REF!)</f>
        <v>#REF!</v>
      </c>
      <c r="K407" s="14" t="e">
        <f>SUMIF(#REF!,C:C,#REF!)</f>
        <v>#REF!</v>
      </c>
      <c r="L407" s="14" t="e">
        <f>SUMIF(#REF!,C:C,#REF!)</f>
        <v>#REF!</v>
      </c>
      <c r="M407" s="13" t="e">
        <f>SUMIF(#REF!,C:C,#REF!)</f>
        <v>#REF!</v>
      </c>
      <c r="N407" s="13"/>
      <c r="O407" s="13"/>
      <c r="P407" s="13"/>
      <c r="Q407" s="13"/>
      <c r="R407" s="10" t="str">
        <f t="shared" si="134"/>
        <v>CNE100000R26</v>
      </c>
      <c r="S407" s="10" t="str">
        <f t="shared" si="135"/>
        <v>TangShan Port Group Co Ltd</v>
      </c>
      <c r="T407" s="10" t="str">
        <f t="shared" si="136"/>
        <v>Kina</v>
      </c>
      <c r="U407" s="11" t="e">
        <f t="shared" si="137"/>
        <v>#REF!</v>
      </c>
      <c r="V407" s="14" t="e">
        <f t="shared" si="138"/>
        <v>#REF!</v>
      </c>
      <c r="W407" s="14" t="e">
        <f t="shared" si="139"/>
        <v>#REF!</v>
      </c>
      <c r="X407" s="14" t="e">
        <f t="shared" si="140"/>
        <v>#REF!</v>
      </c>
      <c r="Y407" s="6"/>
      <c r="Z407" s="6" t="e">
        <f t="shared" si="133"/>
        <v>#REF!</v>
      </c>
      <c r="AA407" s="6" t="e">
        <f t="shared" si="129"/>
        <v>#REF!</v>
      </c>
      <c r="AB407" s="6" t="e">
        <f t="shared" si="130"/>
        <v>#REF!</v>
      </c>
      <c r="AC407" s="6" t="e">
        <f t="shared" si="131"/>
        <v>#REF!</v>
      </c>
    </row>
    <row r="408" spans="1:29">
      <c r="A408" s="10" t="str">
        <f t="shared" si="132"/>
        <v>Telenor Asa</v>
      </c>
      <c r="B408" s="10" t="str">
        <f>LOWER(D408)</f>
        <v>telenor asa</v>
      </c>
      <c r="C408" s="10" t="s">
        <v>410</v>
      </c>
      <c r="D408" s="10" t="s">
        <v>451</v>
      </c>
      <c r="E408" s="10" t="s">
        <v>20</v>
      </c>
      <c r="F408" s="26">
        <v>939789</v>
      </c>
      <c r="G408" s="27">
        <v>6.9999999999999993E-2</v>
      </c>
      <c r="H408" s="27">
        <v>6.9999999999999993E-2</v>
      </c>
      <c r="I408" s="27">
        <v>72.814085039999995</v>
      </c>
      <c r="J408" s="11" t="e">
        <f>SUMIF(#REF!,C:C,#REF!)</f>
        <v>#REF!</v>
      </c>
      <c r="K408" s="14" t="e">
        <f>SUMIF(#REF!,C:C,#REF!)</f>
        <v>#REF!</v>
      </c>
      <c r="L408" s="14" t="e">
        <f>SUMIF(#REF!,C:C,#REF!)</f>
        <v>#REF!</v>
      </c>
      <c r="M408" s="13" t="e">
        <f>SUMIF(#REF!,C:C,#REF!)</f>
        <v>#REF!</v>
      </c>
      <c r="N408" s="13"/>
      <c r="O408" s="13"/>
      <c r="P408" s="13"/>
      <c r="Q408" s="13"/>
      <c r="R408" s="10" t="str">
        <f t="shared" si="134"/>
        <v>NO0010063308</v>
      </c>
      <c r="S408" s="10" t="str">
        <f t="shared" si="135"/>
        <v>Telenor ASA</v>
      </c>
      <c r="T408" s="10" t="str">
        <f t="shared" si="136"/>
        <v>Norge</v>
      </c>
      <c r="U408" s="11" t="e">
        <f t="shared" si="137"/>
        <v>#REF!</v>
      </c>
      <c r="V408" s="14" t="e">
        <f t="shared" si="138"/>
        <v>#REF!</v>
      </c>
      <c r="W408" s="14" t="e">
        <f t="shared" si="139"/>
        <v>#REF!</v>
      </c>
      <c r="X408" s="14" t="e">
        <f t="shared" si="140"/>
        <v>#REF!</v>
      </c>
      <c r="Y408" s="6"/>
      <c r="Z408" s="6" t="e">
        <f t="shared" si="133"/>
        <v>#REF!</v>
      </c>
      <c r="AA408" s="6" t="e">
        <f t="shared" si="129"/>
        <v>#REF!</v>
      </c>
      <c r="AB408" s="6" t="e">
        <f t="shared" si="130"/>
        <v>#REF!</v>
      </c>
      <c r="AC408" s="6" t="e">
        <f t="shared" si="131"/>
        <v>#REF!</v>
      </c>
    </row>
    <row r="409" spans="1:29">
      <c r="A409" s="10" t="str">
        <f t="shared" si="132"/>
        <v/>
      </c>
      <c r="B409" s="10"/>
      <c r="C409" s="10" t="s">
        <v>268</v>
      </c>
      <c r="D409" s="10" t="s">
        <v>935</v>
      </c>
      <c r="E409" s="10" t="s">
        <v>18</v>
      </c>
      <c r="F409" s="26">
        <v>4687980</v>
      </c>
      <c r="G409" s="27">
        <v>0.04</v>
      </c>
      <c r="H409" s="27">
        <v>0.04</v>
      </c>
      <c r="I409" s="27">
        <v>85.483514929999998</v>
      </c>
      <c r="J409" s="11" t="e">
        <f>SUMIF(#REF!,C:C,#REF!)</f>
        <v>#REF!</v>
      </c>
      <c r="K409" s="14" t="e">
        <f>SUMIF(#REF!,C:C,#REF!)</f>
        <v>#REF!</v>
      </c>
      <c r="L409" s="14" t="e">
        <f>SUMIF(#REF!,C:C,#REF!)</f>
        <v>#REF!</v>
      </c>
      <c r="M409" s="13" t="e">
        <f>SUMIF(#REF!,C:C,#REF!)</f>
        <v>#REF!</v>
      </c>
      <c r="N409" s="13"/>
      <c r="O409" s="13"/>
      <c r="P409" s="13"/>
      <c r="Q409" s="13"/>
      <c r="R409" s="10" t="str">
        <f t="shared" si="134"/>
        <v>AU000000TLS2</v>
      </c>
      <c r="S409" s="10" t="str">
        <f t="shared" si="135"/>
        <v>Telstra Group Ltd</v>
      </c>
      <c r="T409" s="10" t="str">
        <f t="shared" si="136"/>
        <v>Australien</v>
      </c>
      <c r="U409" s="11" t="e">
        <f t="shared" si="137"/>
        <v>#REF!</v>
      </c>
      <c r="V409" s="14" t="e">
        <f t="shared" si="138"/>
        <v>#REF!</v>
      </c>
      <c r="W409" s="14" t="e">
        <f t="shared" si="139"/>
        <v>#REF!</v>
      </c>
      <c r="X409" s="14" t="e">
        <f t="shared" si="140"/>
        <v>#REF!</v>
      </c>
      <c r="Y409" s="6"/>
      <c r="Z409" s="6" t="e">
        <f t="shared" si="133"/>
        <v>#REF!</v>
      </c>
      <c r="AA409" s="6" t="e">
        <f t="shared" si="129"/>
        <v>#REF!</v>
      </c>
      <c r="AB409" s="6" t="e">
        <f t="shared" si="130"/>
        <v>#REF!</v>
      </c>
      <c r="AC409" s="6" t="e">
        <f t="shared" si="131"/>
        <v>#REF!</v>
      </c>
    </row>
    <row r="410" spans="1:29">
      <c r="A410" s="10" t="str">
        <f t="shared" si="132"/>
        <v/>
      </c>
      <c r="B410" s="10"/>
      <c r="C410" s="10" t="s">
        <v>1135</v>
      </c>
      <c r="D410" s="10" t="s">
        <v>936</v>
      </c>
      <c r="E410" s="10" t="s">
        <v>21</v>
      </c>
      <c r="F410" s="26">
        <v>2926301</v>
      </c>
      <c r="G410" s="27">
        <v>0.04</v>
      </c>
      <c r="H410" s="27">
        <v>0.04</v>
      </c>
      <c r="I410" s="27">
        <v>73.129557239999997</v>
      </c>
      <c r="J410" s="11" t="e">
        <f>SUMIF(#REF!,C:C,#REF!)</f>
        <v>#REF!</v>
      </c>
      <c r="K410" s="14" t="e">
        <f>SUMIF(#REF!,C:C,#REF!)</f>
        <v>#REF!</v>
      </c>
      <c r="L410" s="14" t="e">
        <f>SUMIF(#REF!,C:C,#REF!)</f>
        <v>#REF!</v>
      </c>
      <c r="M410" s="13" t="e">
        <f>SUMIF(#REF!,C:C,#REF!)</f>
        <v>#REF!</v>
      </c>
      <c r="N410" s="13"/>
      <c r="O410" s="13"/>
      <c r="P410" s="13"/>
      <c r="Q410" s="13"/>
      <c r="R410" s="10" t="str">
        <f t="shared" si="134"/>
        <v>GB00BLGZ9862</v>
      </c>
      <c r="S410" s="10" t="str">
        <f t="shared" si="135"/>
        <v>Tesco PLC</v>
      </c>
      <c r="T410" s="10" t="str">
        <f t="shared" si="136"/>
        <v>Storbritannien</v>
      </c>
      <c r="U410" s="11" t="e">
        <f t="shared" si="137"/>
        <v>#REF!</v>
      </c>
      <c r="V410" s="14" t="e">
        <f t="shared" si="138"/>
        <v>#REF!</v>
      </c>
      <c r="W410" s="14" t="e">
        <f t="shared" si="139"/>
        <v>#REF!</v>
      </c>
      <c r="X410" s="14" t="e">
        <f t="shared" si="140"/>
        <v>#REF!</v>
      </c>
      <c r="Y410" s="6"/>
      <c r="Z410" s="6" t="e">
        <f t="shared" si="133"/>
        <v>#REF!</v>
      </c>
      <c r="AA410" s="6" t="e">
        <f t="shared" si="129"/>
        <v>#REF!</v>
      </c>
      <c r="AB410" s="6" t="e">
        <f t="shared" si="130"/>
        <v>#REF!</v>
      </c>
      <c r="AC410" s="6" t="e">
        <f t="shared" si="131"/>
        <v>#REF!</v>
      </c>
    </row>
    <row r="411" spans="1:29">
      <c r="A411" s="10" t="str">
        <f t="shared" si="132"/>
        <v/>
      </c>
      <c r="B411" s="10"/>
      <c r="C411" s="10" t="s">
        <v>499</v>
      </c>
      <c r="D411" s="10" t="s">
        <v>500</v>
      </c>
      <c r="E411" s="10" t="s">
        <v>5</v>
      </c>
      <c r="F411" s="26">
        <v>94471</v>
      </c>
      <c r="G411" s="27">
        <v>0.13999999999999999</v>
      </c>
      <c r="H411" s="27">
        <v>0.13999999999999999</v>
      </c>
      <c r="I411" s="27">
        <v>77.924331749999993</v>
      </c>
      <c r="J411" s="11" t="e">
        <f>SUMIF(#REF!,C:C,#REF!)</f>
        <v>#REF!</v>
      </c>
      <c r="K411" s="14" t="e">
        <f>SUMIF(#REF!,C:C,#REF!)</f>
        <v>#REF!</v>
      </c>
      <c r="L411" s="14" t="e">
        <f>SUMIF(#REF!,C:C,#REF!)</f>
        <v>#REF!</v>
      </c>
      <c r="M411" s="13" t="e">
        <f>SUMIF(#REF!,C:C,#REF!)</f>
        <v>#REF!</v>
      </c>
      <c r="N411" s="13"/>
      <c r="O411" s="13"/>
      <c r="P411" s="13"/>
      <c r="Q411" s="13"/>
      <c r="R411" s="10" t="str">
        <f t="shared" si="134"/>
        <v>US8826811098</v>
      </c>
      <c r="S411" s="10" t="str">
        <f t="shared" si="135"/>
        <v>Texas Roadhouse Inc</v>
      </c>
      <c r="T411" s="10" t="str">
        <f t="shared" si="136"/>
        <v>USA</v>
      </c>
      <c r="U411" s="11" t="e">
        <f t="shared" si="137"/>
        <v>#REF!</v>
      </c>
      <c r="V411" s="14" t="e">
        <f t="shared" si="138"/>
        <v>#REF!</v>
      </c>
      <c r="W411" s="14" t="e">
        <f t="shared" si="139"/>
        <v>#REF!</v>
      </c>
      <c r="X411" s="14" t="e">
        <f t="shared" si="140"/>
        <v>#REF!</v>
      </c>
      <c r="Y411" s="6"/>
      <c r="Z411" s="6" t="e">
        <f t="shared" si="133"/>
        <v>#REF!</v>
      </c>
      <c r="AA411" s="6" t="e">
        <f t="shared" si="129"/>
        <v>#REF!</v>
      </c>
      <c r="AB411" s="6" t="e">
        <f t="shared" si="130"/>
        <v>#REF!</v>
      </c>
      <c r="AC411" s="6" t="e">
        <f t="shared" si="131"/>
        <v>#REF!</v>
      </c>
    </row>
    <row r="412" spans="1:29">
      <c r="A412" s="10" t="str">
        <f t="shared" si="132"/>
        <v/>
      </c>
      <c r="B412" s="10"/>
      <c r="C412" s="10" t="s">
        <v>1136</v>
      </c>
      <c r="D412" s="10" t="s">
        <v>937</v>
      </c>
      <c r="E412" s="10" t="s">
        <v>19</v>
      </c>
      <c r="F412" s="26">
        <v>80465</v>
      </c>
      <c r="G412" s="27">
        <v>0.01</v>
      </c>
      <c r="H412" s="27">
        <v>0.01</v>
      </c>
      <c r="I412" s="27">
        <v>79.39818185</v>
      </c>
      <c r="J412" s="11" t="e">
        <f>SUMIF(#REF!,C:C,#REF!)</f>
        <v>#REF!</v>
      </c>
      <c r="K412" s="14" t="e">
        <f>SUMIF(#REF!,C:C,#REF!)</f>
        <v>#REF!</v>
      </c>
      <c r="L412" s="14" t="e">
        <f>SUMIF(#REF!,C:C,#REF!)</f>
        <v>#REF!</v>
      </c>
      <c r="M412" s="13" t="e">
        <f>SUMIF(#REF!,C:C,#REF!)</f>
        <v>#REF!</v>
      </c>
      <c r="N412" s="13"/>
      <c r="O412" s="13"/>
      <c r="P412" s="13"/>
      <c r="Q412" s="13"/>
      <c r="R412" s="10" t="str">
        <f t="shared" si="134"/>
        <v>CA8849038085</v>
      </c>
      <c r="S412" s="10" t="str">
        <f t="shared" si="135"/>
        <v>Thomson Reuters Corp</v>
      </c>
      <c r="T412" s="10" t="str">
        <f t="shared" si="136"/>
        <v>Canada</v>
      </c>
      <c r="U412" s="11" t="e">
        <f t="shared" si="137"/>
        <v>#REF!</v>
      </c>
      <c r="V412" s="14" t="e">
        <f t="shared" si="138"/>
        <v>#REF!</v>
      </c>
      <c r="W412" s="14" t="e">
        <f t="shared" si="139"/>
        <v>#REF!</v>
      </c>
      <c r="X412" s="14" t="e">
        <f t="shared" si="140"/>
        <v>#REF!</v>
      </c>
      <c r="Y412" s="6"/>
      <c r="Z412" s="6" t="e">
        <f t="shared" si="133"/>
        <v>#REF!</v>
      </c>
      <c r="AA412" s="6" t="e">
        <f t="shared" si="129"/>
        <v>#REF!</v>
      </c>
      <c r="AB412" s="6" t="e">
        <f t="shared" si="130"/>
        <v>#REF!</v>
      </c>
      <c r="AC412" s="6" t="e">
        <f t="shared" si="131"/>
        <v>#REF!</v>
      </c>
    </row>
    <row r="413" spans="1:29">
      <c r="A413" s="10"/>
      <c r="B413" s="10"/>
      <c r="C413" s="10" t="s">
        <v>546</v>
      </c>
      <c r="D413" s="10" t="s">
        <v>605</v>
      </c>
      <c r="E413" s="10" t="s">
        <v>341</v>
      </c>
      <c r="F413" s="26">
        <v>2692200</v>
      </c>
      <c r="G413" s="27">
        <v>6.9999999999999993E-2</v>
      </c>
      <c r="H413" s="27">
        <v>6.9999999999999993E-2</v>
      </c>
      <c r="I413" s="27">
        <v>13.93547764</v>
      </c>
      <c r="J413" s="11" t="e">
        <f>SUMIF(#REF!,C:C,#REF!)</f>
        <v>#REF!</v>
      </c>
      <c r="K413" s="14" t="e">
        <f>SUMIF(#REF!,C:C,#REF!)</f>
        <v>#REF!</v>
      </c>
      <c r="L413" s="14" t="e">
        <f>SUMIF(#REF!,C:C,#REF!)</f>
        <v>#REF!</v>
      </c>
      <c r="M413" s="13" t="e">
        <f>SUMIF(#REF!,C:C,#REF!)</f>
        <v>#REF!</v>
      </c>
      <c r="N413" s="13"/>
      <c r="O413" s="13"/>
      <c r="P413" s="13"/>
      <c r="Q413" s="13"/>
      <c r="R413" s="10" t="str">
        <f t="shared" si="134"/>
        <v>CNE000001B90</v>
      </c>
      <c r="S413" s="10" t="str">
        <f t="shared" si="135"/>
        <v>Tian Di Science &amp; Technology Co Ltd</v>
      </c>
      <c r="T413" s="10" t="str">
        <f t="shared" si="136"/>
        <v>Kina</v>
      </c>
      <c r="U413" s="11" t="e">
        <f t="shared" si="137"/>
        <v>#REF!</v>
      </c>
      <c r="V413" s="14" t="e">
        <f t="shared" si="138"/>
        <v>#REF!</v>
      </c>
      <c r="W413" s="14" t="e">
        <f t="shared" si="139"/>
        <v>#REF!</v>
      </c>
      <c r="X413" s="14" t="e">
        <f t="shared" si="140"/>
        <v>#REF!</v>
      </c>
      <c r="Y413" s="6"/>
      <c r="Z413" s="6" t="e">
        <f t="shared" si="133"/>
        <v>#REF!</v>
      </c>
      <c r="AA413" s="6" t="e">
        <f t="shared" si="129"/>
        <v>#REF!</v>
      </c>
      <c r="AB413" s="6" t="e">
        <f t="shared" si="130"/>
        <v>#REF!</v>
      </c>
      <c r="AC413" s="6" t="e">
        <f t="shared" si="131"/>
        <v>#REF!</v>
      </c>
    </row>
    <row r="414" spans="1:29">
      <c r="A414" s="10" t="str">
        <f t="shared" si="132"/>
        <v/>
      </c>
      <c r="B414" s="10"/>
      <c r="C414" s="10" t="s">
        <v>1137</v>
      </c>
      <c r="D414" s="10" t="s">
        <v>938</v>
      </c>
      <c r="E414" s="10" t="s">
        <v>341</v>
      </c>
      <c r="F414" s="26">
        <v>3286300</v>
      </c>
      <c r="G414" s="27">
        <v>0.11</v>
      </c>
      <c r="H414" s="27">
        <v>0.11</v>
      </c>
      <c r="I414" s="27">
        <v>12.85182099</v>
      </c>
      <c r="J414" s="11" t="e">
        <f>SUMIF(#REF!,C:C,#REF!)</f>
        <v>#REF!</v>
      </c>
      <c r="K414" s="14" t="e">
        <f>SUMIF(#REF!,C:C,#REF!)</f>
        <v>#REF!</v>
      </c>
      <c r="L414" s="14" t="e">
        <f>SUMIF(#REF!,C:C,#REF!)</f>
        <v>#REF!</v>
      </c>
      <c r="M414" s="13" t="e">
        <f>SUMIF(#REF!,C:C,#REF!)</f>
        <v>#REF!</v>
      </c>
      <c r="N414" s="13"/>
      <c r="O414" s="13"/>
      <c r="P414" s="13"/>
      <c r="Q414" s="13"/>
      <c r="R414" s="10" t="str">
        <f t="shared" si="134"/>
        <v>CNE000000L16</v>
      </c>
      <c r="S414" s="10" t="str">
        <f t="shared" si="135"/>
        <v>Tianjin Port Co Ltd</v>
      </c>
      <c r="T414" s="10" t="str">
        <f t="shared" si="136"/>
        <v>Kina</v>
      </c>
      <c r="U414" s="11" t="e">
        <f t="shared" si="137"/>
        <v>#REF!</v>
      </c>
      <c r="V414" s="14" t="e">
        <f t="shared" si="138"/>
        <v>#REF!</v>
      </c>
      <c r="W414" s="14" t="e">
        <f t="shared" si="139"/>
        <v>#REF!</v>
      </c>
      <c r="X414" s="14" t="e">
        <f t="shared" si="140"/>
        <v>#REF!</v>
      </c>
      <c r="Y414" s="6"/>
      <c r="Z414" s="6" t="e">
        <f t="shared" si="133"/>
        <v>#REF!</v>
      </c>
      <c r="AA414" s="6" t="e">
        <f t="shared" si="129"/>
        <v>#REF!</v>
      </c>
      <c r="AB414" s="6" t="e">
        <f t="shared" si="130"/>
        <v>#REF!</v>
      </c>
      <c r="AC414" s="6" t="e">
        <f t="shared" si="131"/>
        <v>#REF!</v>
      </c>
    </row>
    <row r="415" spans="1:29">
      <c r="A415" s="10" t="str">
        <f t="shared" si="132"/>
        <v>Tianqi Lithium Corp</v>
      </c>
      <c r="B415" s="10" t="str">
        <f>LOWER(D415)</f>
        <v>tianqi lithium corp</v>
      </c>
      <c r="C415" s="10" t="s">
        <v>1138</v>
      </c>
      <c r="D415" s="10" t="s">
        <v>939</v>
      </c>
      <c r="E415" s="10" t="s">
        <v>341</v>
      </c>
      <c r="F415" s="26">
        <v>277700</v>
      </c>
      <c r="G415" s="27">
        <v>0.02</v>
      </c>
      <c r="H415" s="27">
        <v>0.02</v>
      </c>
      <c r="I415" s="27">
        <v>14.74171057</v>
      </c>
      <c r="J415" s="11" t="e">
        <f>SUMIF(#REF!,C:C,#REF!)</f>
        <v>#REF!</v>
      </c>
      <c r="K415" s="14" t="e">
        <f>SUMIF(#REF!,C:C,#REF!)</f>
        <v>#REF!</v>
      </c>
      <c r="L415" s="14" t="e">
        <f>SUMIF(#REF!,C:C,#REF!)</f>
        <v>#REF!</v>
      </c>
      <c r="M415" s="13" t="e">
        <f>SUMIF(#REF!,C:C,#REF!)</f>
        <v>#REF!</v>
      </c>
      <c r="N415" s="13"/>
      <c r="O415" s="13"/>
      <c r="P415" s="13"/>
      <c r="Q415" s="13"/>
      <c r="R415" s="10" t="str">
        <f t="shared" si="134"/>
        <v>CNE100000T32</v>
      </c>
      <c r="S415" s="10" t="str">
        <f t="shared" si="135"/>
        <v>Tianqi Lithium Corp</v>
      </c>
      <c r="T415" s="10" t="str">
        <f t="shared" si="136"/>
        <v>Kina</v>
      </c>
      <c r="U415" s="11" t="e">
        <f t="shared" si="137"/>
        <v>#REF!</v>
      </c>
      <c r="V415" s="14" t="e">
        <f t="shared" si="138"/>
        <v>#REF!</v>
      </c>
      <c r="W415" s="14" t="e">
        <f t="shared" si="139"/>
        <v>#REF!</v>
      </c>
      <c r="X415" s="14" t="e">
        <f t="shared" si="140"/>
        <v>#REF!</v>
      </c>
      <c r="Y415" s="6"/>
      <c r="Z415" s="6" t="e">
        <f t="shared" si="133"/>
        <v>#REF!</v>
      </c>
      <c r="AA415" s="6" t="e">
        <f t="shared" si="129"/>
        <v>#REF!</v>
      </c>
      <c r="AB415" s="6" t="e">
        <f t="shared" si="130"/>
        <v>#REF!</v>
      </c>
      <c r="AC415" s="6" t="e">
        <f t="shared" si="131"/>
        <v>#REF!</v>
      </c>
    </row>
    <row r="416" spans="1:29">
      <c r="A416" s="10" t="str">
        <f t="shared" si="132"/>
        <v/>
      </c>
      <c r="C416" s="10" t="s">
        <v>197</v>
      </c>
      <c r="D416" s="10" t="s">
        <v>73</v>
      </c>
      <c r="E416" s="10" t="s">
        <v>5</v>
      </c>
      <c r="F416" s="26">
        <v>125897</v>
      </c>
      <c r="G416" s="27">
        <v>0.01</v>
      </c>
      <c r="H416" s="27">
        <v>0.01</v>
      </c>
      <c r="I416" s="27">
        <v>79.700542909999996</v>
      </c>
      <c r="J416" s="11" t="e">
        <f>SUMIF(#REF!,C:C,#REF!)</f>
        <v>#REF!</v>
      </c>
      <c r="K416" s="14" t="e">
        <f>SUMIF(#REF!,C:C,#REF!)</f>
        <v>#REF!</v>
      </c>
      <c r="L416" s="14" t="e">
        <f>SUMIF(#REF!,C:C,#REF!)</f>
        <v>#REF!</v>
      </c>
      <c r="M416" s="13" t="e">
        <f>SUMIF(#REF!,C:C,#REF!)</f>
        <v>#REF!</v>
      </c>
      <c r="N416" s="13"/>
      <c r="O416" s="13"/>
      <c r="P416" s="13"/>
      <c r="Q416" s="13"/>
      <c r="R416" s="10" t="str">
        <f t="shared" si="134"/>
        <v>US8725401090</v>
      </c>
      <c r="S416" s="10" t="str">
        <f t="shared" si="135"/>
        <v>TJX Cos Inc/The</v>
      </c>
      <c r="T416" s="10" t="str">
        <f t="shared" si="136"/>
        <v>USA</v>
      </c>
      <c r="U416" s="11" t="e">
        <f t="shared" si="137"/>
        <v>#REF!</v>
      </c>
      <c r="V416" s="14" t="e">
        <f t="shared" si="138"/>
        <v>#REF!</v>
      </c>
      <c r="W416" s="14" t="e">
        <f t="shared" si="139"/>
        <v>#REF!</v>
      </c>
      <c r="X416" s="14" t="e">
        <f t="shared" si="140"/>
        <v>#REF!</v>
      </c>
      <c r="Y416" s="6"/>
      <c r="Z416" s="6" t="e">
        <f t="shared" si="133"/>
        <v>#REF!</v>
      </c>
      <c r="AA416" s="6" t="e">
        <f t="shared" si="129"/>
        <v>#REF!</v>
      </c>
      <c r="AB416" s="6" t="e">
        <f t="shared" si="130"/>
        <v>#REF!</v>
      </c>
      <c r="AC416" s="6" t="e">
        <f t="shared" si="131"/>
        <v>#REF!</v>
      </c>
    </row>
    <row r="417" spans="1:29">
      <c r="A417" s="10"/>
      <c r="C417" s="10" t="s">
        <v>547</v>
      </c>
      <c r="D417" s="10" t="s">
        <v>606</v>
      </c>
      <c r="E417" s="10" t="s">
        <v>17</v>
      </c>
      <c r="F417" s="26">
        <v>314200</v>
      </c>
      <c r="G417" s="27">
        <v>0.02</v>
      </c>
      <c r="H417" s="27">
        <v>0.02</v>
      </c>
      <c r="I417" s="27">
        <v>53.075494429999999</v>
      </c>
      <c r="J417" s="11" t="e">
        <f>SUMIF(#REF!,C:C,#REF!)</f>
        <v>#REF!</v>
      </c>
      <c r="K417" s="14" t="e">
        <f>SUMIF(#REF!,C:C,#REF!)</f>
        <v>#REF!</v>
      </c>
      <c r="L417" s="14" t="e">
        <f>SUMIF(#REF!,C:C,#REF!)</f>
        <v>#REF!</v>
      </c>
      <c r="M417" s="13" t="e">
        <f>SUMIF(#REF!,C:C,#REF!)</f>
        <v>#REF!</v>
      </c>
      <c r="N417" s="13"/>
      <c r="O417" s="13"/>
      <c r="P417" s="13"/>
      <c r="Q417" s="13"/>
      <c r="R417" s="10" t="str">
        <f t="shared" si="134"/>
        <v>JP3910660004</v>
      </c>
      <c r="S417" s="10" t="str">
        <f t="shared" si="135"/>
        <v>Tokio Marine Holdings Inc</v>
      </c>
      <c r="T417" s="10" t="str">
        <f t="shared" si="136"/>
        <v>Japan</v>
      </c>
      <c r="U417" s="11" t="e">
        <f t="shared" si="137"/>
        <v>#REF!</v>
      </c>
      <c r="V417" s="14" t="e">
        <f t="shared" si="138"/>
        <v>#REF!</v>
      </c>
      <c r="W417" s="14" t="e">
        <f t="shared" si="139"/>
        <v>#REF!</v>
      </c>
      <c r="X417" s="14" t="e">
        <f t="shared" si="140"/>
        <v>#REF!</v>
      </c>
      <c r="Y417" s="6"/>
      <c r="Z417" s="6" t="e">
        <f t="shared" si="133"/>
        <v>#REF!</v>
      </c>
      <c r="AA417" s="6" t="e">
        <f t="shared" si="129"/>
        <v>#REF!</v>
      </c>
      <c r="AB417" s="6" t="e">
        <f t="shared" si="130"/>
        <v>#REF!</v>
      </c>
      <c r="AC417" s="6" t="e">
        <f t="shared" si="131"/>
        <v>#REF!</v>
      </c>
    </row>
    <row r="418" spans="1:29">
      <c r="A418" s="10" t="str">
        <f t="shared" si="132"/>
        <v/>
      </c>
      <c r="B418" s="10"/>
      <c r="C418" s="10" t="s">
        <v>548</v>
      </c>
      <c r="D418" s="10" t="s">
        <v>607</v>
      </c>
      <c r="E418" s="10" t="s">
        <v>17</v>
      </c>
      <c r="F418" s="26">
        <v>348500</v>
      </c>
      <c r="G418" s="27">
        <v>0.08</v>
      </c>
      <c r="H418" s="27">
        <v>0.08</v>
      </c>
      <c r="I418" s="27">
        <v>54.015181079999998</v>
      </c>
      <c r="J418" s="11" t="e">
        <f>SUMIF(#REF!,C:C,#REF!)</f>
        <v>#REF!</v>
      </c>
      <c r="K418" s="14" t="e">
        <f>SUMIF(#REF!,C:C,#REF!)</f>
        <v>#REF!</v>
      </c>
      <c r="L418" s="14" t="e">
        <f>SUMIF(#REF!,C:C,#REF!)</f>
        <v>#REF!</v>
      </c>
      <c r="M418" s="13" t="e">
        <f>SUMIF(#REF!,C:C,#REF!)</f>
        <v>#REF!</v>
      </c>
      <c r="N418" s="13"/>
      <c r="O418" s="13"/>
      <c r="P418" s="13"/>
      <c r="Q418" s="13"/>
      <c r="R418" s="10" t="str">
        <f t="shared" si="134"/>
        <v>JP3573000001</v>
      </c>
      <c r="S418" s="10" t="str">
        <f t="shared" si="135"/>
        <v>Tokyo Gas Co Ltd</v>
      </c>
      <c r="T418" s="10" t="str">
        <f t="shared" si="136"/>
        <v>Japan</v>
      </c>
      <c r="U418" s="11" t="e">
        <f t="shared" si="137"/>
        <v>#REF!</v>
      </c>
      <c r="V418" s="14" t="e">
        <f t="shared" si="138"/>
        <v>#REF!</v>
      </c>
      <c r="W418" s="14" t="e">
        <f t="shared" si="139"/>
        <v>#REF!</v>
      </c>
      <c r="X418" s="14" t="e">
        <f t="shared" si="140"/>
        <v>#REF!</v>
      </c>
      <c r="Y418" s="6"/>
      <c r="Z418" s="6" t="e">
        <f t="shared" si="133"/>
        <v>#REF!</v>
      </c>
      <c r="AA418" s="6" t="e">
        <f t="shared" si="129"/>
        <v>#REF!</v>
      </c>
      <c r="AB418" s="6" t="e">
        <f t="shared" si="130"/>
        <v>#REF!</v>
      </c>
      <c r="AC418" s="6" t="e">
        <f t="shared" si="131"/>
        <v>#REF!</v>
      </c>
    </row>
    <row r="419" spans="1:29">
      <c r="A419" s="10" t="str">
        <f t="shared" si="132"/>
        <v/>
      </c>
      <c r="B419" s="10"/>
      <c r="C419" s="10" t="s">
        <v>1139</v>
      </c>
      <c r="D419" s="10" t="s">
        <v>940</v>
      </c>
      <c r="E419" s="10" t="s">
        <v>17</v>
      </c>
      <c r="F419" s="26">
        <v>1232700</v>
      </c>
      <c r="G419" s="27">
        <v>0.16999999999999998</v>
      </c>
      <c r="H419" s="27">
        <v>0.16999999999999998</v>
      </c>
      <c r="I419" s="27">
        <v>53.187693719999999</v>
      </c>
      <c r="J419" s="11" t="e">
        <f>SUMIF(#REF!,C:C,#REF!)</f>
        <v>#REF!</v>
      </c>
      <c r="K419" s="14" t="e">
        <f>SUMIF(#REF!,C:C,#REF!)</f>
        <v>#REF!</v>
      </c>
      <c r="L419" s="14" t="e">
        <f>SUMIF(#REF!,C:C,#REF!)</f>
        <v>#REF!</v>
      </c>
      <c r="M419" s="13" t="e">
        <f>SUMIF(#REF!,C:C,#REF!)</f>
        <v>#REF!</v>
      </c>
      <c r="N419" s="13"/>
      <c r="O419" s="13"/>
      <c r="P419" s="13"/>
      <c r="Q419" s="13"/>
      <c r="R419" s="10" t="str">
        <f t="shared" si="134"/>
        <v>JP3569200003</v>
      </c>
      <c r="S419" s="10" t="str">
        <f t="shared" si="135"/>
        <v>Tokyu Fudosan Holdings Corp</v>
      </c>
      <c r="T419" s="10" t="str">
        <f t="shared" si="136"/>
        <v>Japan</v>
      </c>
      <c r="U419" s="11" t="e">
        <f t="shared" si="137"/>
        <v>#REF!</v>
      </c>
      <c r="V419" s="14" t="e">
        <f t="shared" si="138"/>
        <v>#REF!</v>
      </c>
      <c r="W419" s="14" t="e">
        <f t="shared" si="139"/>
        <v>#REF!</v>
      </c>
      <c r="X419" s="14" t="e">
        <f t="shared" si="140"/>
        <v>#REF!</v>
      </c>
      <c r="Y419" s="6"/>
      <c r="Z419" s="6" t="e">
        <f t="shared" si="133"/>
        <v>#REF!</v>
      </c>
      <c r="AA419" s="6" t="e">
        <f t="shared" si="129"/>
        <v>#REF!</v>
      </c>
      <c r="AB419" s="6" t="e">
        <f t="shared" si="130"/>
        <v>#REF!</v>
      </c>
      <c r="AC419" s="6" t="e">
        <f t="shared" si="131"/>
        <v>#REF!</v>
      </c>
    </row>
    <row r="420" spans="1:29">
      <c r="A420" s="10" t="str">
        <f t="shared" si="132"/>
        <v/>
      </c>
      <c r="B420" s="10"/>
      <c r="C420" s="10" t="s">
        <v>1140</v>
      </c>
      <c r="D420" s="10" t="s">
        <v>941</v>
      </c>
      <c r="E420" s="10" t="s">
        <v>5</v>
      </c>
      <c r="F420" s="26">
        <v>112237</v>
      </c>
      <c r="G420" s="27">
        <v>0.11</v>
      </c>
      <c r="H420" s="27">
        <v>0.11</v>
      </c>
      <c r="I420" s="27">
        <v>77.854492539999995</v>
      </c>
      <c r="J420" s="11" t="e">
        <f>SUMIF(#REF!,C:C,#REF!)</f>
        <v>#REF!</v>
      </c>
      <c r="K420" s="14" t="e">
        <f>SUMIF(#REF!,C:C,#REF!)</f>
        <v>#REF!</v>
      </c>
      <c r="L420" s="14" t="e">
        <f>SUMIF(#REF!,C:C,#REF!)</f>
        <v>#REF!</v>
      </c>
      <c r="M420" s="13" t="e">
        <f>SUMIF(#REF!,C:C,#REF!)</f>
        <v>#REF!</v>
      </c>
      <c r="N420" s="13"/>
      <c r="O420" s="13"/>
      <c r="P420" s="13"/>
      <c r="Q420" s="13"/>
      <c r="R420" s="10" t="str">
        <f t="shared" si="134"/>
        <v>US8894781033</v>
      </c>
      <c r="S420" s="10" t="str">
        <f t="shared" si="135"/>
        <v>Toll Brothers Inc</v>
      </c>
      <c r="T420" s="10" t="str">
        <f t="shared" si="136"/>
        <v>USA</v>
      </c>
      <c r="U420" s="11" t="e">
        <f t="shared" si="137"/>
        <v>#REF!</v>
      </c>
      <c r="V420" s="14" t="e">
        <f t="shared" si="138"/>
        <v>#REF!</v>
      </c>
      <c r="W420" s="14" t="e">
        <f t="shared" si="139"/>
        <v>#REF!</v>
      </c>
      <c r="X420" s="14" t="e">
        <f t="shared" si="140"/>
        <v>#REF!</v>
      </c>
      <c r="Y420" s="6"/>
      <c r="Z420" s="6" t="e">
        <f t="shared" si="133"/>
        <v>#REF!</v>
      </c>
      <c r="AA420" s="6" t="e">
        <f t="shared" si="129"/>
        <v>#REF!</v>
      </c>
      <c r="AB420" s="6" t="e">
        <f t="shared" si="130"/>
        <v>#REF!</v>
      </c>
      <c r="AC420" s="6" t="e">
        <f t="shared" si="131"/>
        <v>#REF!</v>
      </c>
    </row>
    <row r="421" spans="1:29">
      <c r="A421" s="10" t="str">
        <f t="shared" si="132"/>
        <v/>
      </c>
      <c r="B421" s="10"/>
      <c r="C421" s="10" t="s">
        <v>1141</v>
      </c>
      <c r="D421" s="10" t="s">
        <v>942</v>
      </c>
      <c r="E421" s="10" t="s">
        <v>341</v>
      </c>
      <c r="F421" s="26">
        <v>1149400</v>
      </c>
      <c r="G421" s="27">
        <v>0.06</v>
      </c>
      <c r="H421" s="27">
        <v>0.06</v>
      </c>
      <c r="I421" s="27">
        <v>11.84446062</v>
      </c>
      <c r="J421" s="11" t="e">
        <f>SUMIF(#REF!,C:C,#REF!)</f>
        <v>#REF!</v>
      </c>
      <c r="K421" s="14" t="e">
        <f>SUMIF(#REF!,C:C,#REF!)</f>
        <v>#REF!</v>
      </c>
      <c r="L421" s="14" t="e">
        <f>SUMIF(#REF!,C:C,#REF!)</f>
        <v>#REF!</v>
      </c>
      <c r="M421" s="13" t="e">
        <f>SUMIF(#REF!,C:C,#REF!)</f>
        <v>#REF!</v>
      </c>
      <c r="N421" s="13"/>
      <c r="O421" s="13"/>
      <c r="P421" s="13"/>
      <c r="Q421" s="13"/>
      <c r="R421" s="10" t="str">
        <f t="shared" si="134"/>
        <v>CNE000000H87</v>
      </c>
      <c r="S421" s="10" t="str">
        <f t="shared" si="135"/>
        <v>Tonghua Dongbao Pharmaceutical Co Ltd</v>
      </c>
      <c r="T421" s="10" t="str">
        <f t="shared" si="136"/>
        <v>Kina</v>
      </c>
      <c r="U421" s="11" t="e">
        <f t="shared" si="137"/>
        <v>#REF!</v>
      </c>
      <c r="V421" s="14" t="e">
        <f t="shared" si="138"/>
        <v>#REF!</v>
      </c>
      <c r="W421" s="14" t="e">
        <f t="shared" si="139"/>
        <v>#REF!</v>
      </c>
      <c r="X421" s="14" t="e">
        <f t="shared" si="140"/>
        <v>#REF!</v>
      </c>
      <c r="Y421" s="6"/>
      <c r="Z421" s="6" t="e">
        <f t="shared" si="133"/>
        <v>#REF!</v>
      </c>
      <c r="AA421" s="6" t="e">
        <f t="shared" si="129"/>
        <v>#REF!</v>
      </c>
      <c r="AB421" s="6" t="e">
        <f t="shared" si="130"/>
        <v>#REF!</v>
      </c>
      <c r="AC421" s="6" t="e">
        <f t="shared" si="131"/>
        <v>#REF!</v>
      </c>
    </row>
    <row r="422" spans="1:29">
      <c r="A422" s="10" t="str">
        <f t="shared" si="132"/>
        <v/>
      </c>
      <c r="C422" s="10" t="s">
        <v>663</v>
      </c>
      <c r="D422" s="10" t="s">
        <v>943</v>
      </c>
      <c r="E422" s="10" t="s">
        <v>17</v>
      </c>
      <c r="F422" s="26">
        <v>329500</v>
      </c>
      <c r="G422" s="27">
        <v>0.1</v>
      </c>
      <c r="H422" s="27">
        <v>0.1</v>
      </c>
      <c r="I422" s="27">
        <v>62.063514529999999</v>
      </c>
      <c r="J422" s="11" t="e">
        <f>SUMIF(#REF!,C:C,#REF!)</f>
        <v>#REF!</v>
      </c>
      <c r="K422" s="14" t="e">
        <f>SUMIF(#REF!,C:C,#REF!)</f>
        <v>#REF!</v>
      </c>
      <c r="L422" s="14" t="e">
        <f>SUMIF(#REF!,C:C,#REF!)</f>
        <v>#REF!</v>
      </c>
      <c r="M422" s="13" t="e">
        <f>SUMIF(#REF!,C:C,#REF!)</f>
        <v>#REF!</v>
      </c>
      <c r="N422" s="13"/>
      <c r="O422" s="13"/>
      <c r="P422" s="13"/>
      <c r="Q422" s="13"/>
      <c r="R422" s="10" t="str">
        <f t="shared" si="134"/>
        <v>JP3629000005</v>
      </c>
      <c r="S422" s="10" t="str">
        <f t="shared" si="135"/>
        <v>TOPPAN Holdings Inc</v>
      </c>
      <c r="T422" s="10" t="str">
        <f t="shared" si="136"/>
        <v>Japan</v>
      </c>
      <c r="U422" s="11" t="e">
        <f t="shared" si="137"/>
        <v>#REF!</v>
      </c>
      <c r="V422" s="14" t="e">
        <f t="shared" si="138"/>
        <v>#REF!</v>
      </c>
      <c r="W422" s="14" t="e">
        <f t="shared" si="139"/>
        <v>#REF!</v>
      </c>
      <c r="X422" s="14" t="e">
        <f t="shared" si="140"/>
        <v>#REF!</v>
      </c>
      <c r="Y422" s="6"/>
      <c r="Z422" s="6" t="e">
        <f t="shared" si="133"/>
        <v>#REF!</v>
      </c>
      <c r="AA422" s="6" t="e">
        <f t="shared" si="129"/>
        <v>#REF!</v>
      </c>
      <c r="AB422" s="6" t="e">
        <f t="shared" si="130"/>
        <v>#REF!</v>
      </c>
      <c r="AC422" s="6" t="e">
        <f t="shared" si="131"/>
        <v>#REF!</v>
      </c>
    </row>
    <row r="423" spans="1:29">
      <c r="A423" s="10" t="str">
        <f t="shared" si="132"/>
        <v/>
      </c>
      <c r="B423" s="10"/>
      <c r="C423" s="10" t="s">
        <v>1142</v>
      </c>
      <c r="D423" s="10" t="s">
        <v>944</v>
      </c>
      <c r="E423" s="10" t="s">
        <v>17</v>
      </c>
      <c r="F423" s="26">
        <v>138900</v>
      </c>
      <c r="G423" s="27">
        <v>0.04</v>
      </c>
      <c r="H423" s="27">
        <v>0.04</v>
      </c>
      <c r="I423" s="27">
        <v>55.237618099999999</v>
      </c>
      <c r="J423" s="11" t="e">
        <f>SUMIF(#REF!,C:C,#REF!)</f>
        <v>#REF!</v>
      </c>
      <c r="K423" s="14" t="e">
        <f>SUMIF(#REF!,C:C,#REF!)</f>
        <v>#REF!</v>
      </c>
      <c r="L423" s="14" t="e">
        <f>SUMIF(#REF!,C:C,#REF!)</f>
        <v>#REF!</v>
      </c>
      <c r="M423" s="13" t="e">
        <f>SUMIF(#REF!,C:C,#REF!)</f>
        <v>#REF!</v>
      </c>
      <c r="N423" s="13"/>
      <c r="O423" s="13"/>
      <c r="P423" s="13"/>
      <c r="Q423" s="13"/>
      <c r="R423" s="10" t="str">
        <f t="shared" si="134"/>
        <v>JP3635000007</v>
      </c>
      <c r="S423" s="10" t="str">
        <f t="shared" si="135"/>
        <v>Toyota Tsusho Corp</v>
      </c>
      <c r="T423" s="10" t="str">
        <f t="shared" si="136"/>
        <v>Japan</v>
      </c>
      <c r="U423" s="11" t="e">
        <f t="shared" si="137"/>
        <v>#REF!</v>
      </c>
      <c r="V423" s="14" t="e">
        <f t="shared" si="138"/>
        <v>#REF!</v>
      </c>
      <c r="W423" s="14" t="e">
        <f t="shared" si="139"/>
        <v>#REF!</v>
      </c>
      <c r="X423" s="14" t="e">
        <f t="shared" si="140"/>
        <v>#REF!</v>
      </c>
      <c r="Y423" s="6"/>
      <c r="Z423" s="6" t="e">
        <f t="shared" si="133"/>
        <v>#REF!</v>
      </c>
      <c r="AA423" s="6" t="e">
        <f t="shared" ref="AA423:AA463" si="141">V423-O423-K423-G423</f>
        <v>#REF!</v>
      </c>
      <c r="AB423" s="6" t="e">
        <f t="shared" ref="AB423:AB463" si="142">W423-P423-L423-H423</f>
        <v>#REF!</v>
      </c>
      <c r="AC423" s="6" t="e">
        <f t="shared" ref="AC423:AC463" si="143">X423-Q423-M423-I423</f>
        <v>#REF!</v>
      </c>
    </row>
    <row r="424" spans="1:29">
      <c r="A424" s="10" t="str">
        <f t="shared" si="132"/>
        <v/>
      </c>
      <c r="B424" s="10"/>
      <c r="C424" s="10" t="s">
        <v>1143</v>
      </c>
      <c r="D424" s="10" t="s">
        <v>945</v>
      </c>
      <c r="E424" s="10" t="s">
        <v>14</v>
      </c>
      <c r="F424" s="26">
        <v>319842</v>
      </c>
      <c r="G424" s="27">
        <v>0.13999999999999999</v>
      </c>
      <c r="H424" s="27">
        <v>0.13999999999999999</v>
      </c>
      <c r="I424" s="27">
        <v>72.304669770000004</v>
      </c>
      <c r="J424" s="11" t="e">
        <f>SUMIF(#REF!,C:C,#REF!)</f>
        <v>#REF!</v>
      </c>
      <c r="K424" s="14" t="e">
        <f>SUMIF(#REF!,C:C,#REF!)</f>
        <v>#REF!</v>
      </c>
      <c r="L424" s="14" t="e">
        <f>SUMIF(#REF!,C:C,#REF!)</f>
        <v>#REF!</v>
      </c>
      <c r="M424" s="13" t="e">
        <f>SUMIF(#REF!,C:C,#REF!)</f>
        <v>#REF!</v>
      </c>
      <c r="N424" s="13"/>
      <c r="O424" s="13"/>
      <c r="P424" s="13"/>
      <c r="Q424" s="13"/>
      <c r="R424" s="10" t="str">
        <f t="shared" si="134"/>
        <v>SE0000114837</v>
      </c>
      <c r="S424" s="10" t="str">
        <f t="shared" si="135"/>
        <v>Trelleborg AB</v>
      </c>
      <c r="T424" s="10" t="str">
        <f t="shared" si="136"/>
        <v>Sverige</v>
      </c>
      <c r="U424" s="11" t="e">
        <f t="shared" si="137"/>
        <v>#REF!</v>
      </c>
      <c r="V424" s="14" t="e">
        <f t="shared" si="138"/>
        <v>#REF!</v>
      </c>
      <c r="W424" s="14" t="e">
        <f t="shared" si="139"/>
        <v>#REF!</v>
      </c>
      <c r="X424" s="14" t="e">
        <f t="shared" si="140"/>
        <v>#REF!</v>
      </c>
      <c r="Y424" s="6"/>
      <c r="Z424" s="6" t="e">
        <f t="shared" si="133"/>
        <v>#REF!</v>
      </c>
      <c r="AA424" s="6" t="e">
        <f t="shared" si="141"/>
        <v>#REF!</v>
      </c>
      <c r="AB424" s="6" t="e">
        <f t="shared" si="142"/>
        <v>#REF!</v>
      </c>
      <c r="AC424" s="6" t="e">
        <f t="shared" si="143"/>
        <v>#REF!</v>
      </c>
    </row>
    <row r="425" spans="1:29">
      <c r="A425" s="10" t="str">
        <f t="shared" si="132"/>
        <v/>
      </c>
      <c r="B425" s="10"/>
      <c r="C425" s="10" t="s">
        <v>411</v>
      </c>
      <c r="D425" s="10" t="s">
        <v>946</v>
      </c>
      <c r="E425" s="10" t="s">
        <v>6</v>
      </c>
      <c r="F425" s="26">
        <v>430819</v>
      </c>
      <c r="G425" s="27">
        <v>2.1800000000000002</v>
      </c>
      <c r="H425" s="27">
        <v>2.1800000000000002</v>
      </c>
      <c r="I425" s="27">
        <v>45.235994999999996</v>
      </c>
      <c r="J425" s="11" t="e">
        <f>SUMIF(#REF!,C:C,#REF!)</f>
        <v>#REF!</v>
      </c>
      <c r="K425" s="14" t="e">
        <f>SUMIF(#REF!,C:C,#REF!)</f>
        <v>#REF!</v>
      </c>
      <c r="L425" s="14" t="e">
        <f>SUMIF(#REF!,C:C,#REF!)</f>
        <v>#REF!</v>
      </c>
      <c r="M425" s="13" t="e">
        <f>SUMIF(#REF!,C:C,#REF!)</f>
        <v>#REF!</v>
      </c>
      <c r="N425" s="13"/>
      <c r="O425" s="13"/>
      <c r="P425" s="13"/>
      <c r="Q425" s="13"/>
      <c r="R425" s="10" t="str">
        <f t="shared" si="134"/>
        <v>CH1111227810</v>
      </c>
      <c r="S425" s="10" t="str">
        <f t="shared" si="135"/>
        <v>Trifork Holding AG</v>
      </c>
      <c r="T425" s="10" t="str">
        <f t="shared" si="136"/>
        <v>Schweiz</v>
      </c>
      <c r="U425" s="11" t="e">
        <f t="shared" si="137"/>
        <v>#REF!</v>
      </c>
      <c r="V425" s="14" t="e">
        <f t="shared" si="138"/>
        <v>#REF!</v>
      </c>
      <c r="W425" s="14" t="e">
        <f t="shared" si="139"/>
        <v>#REF!</v>
      </c>
      <c r="X425" s="14" t="e">
        <f t="shared" si="140"/>
        <v>#REF!</v>
      </c>
      <c r="Y425" s="6"/>
      <c r="Z425" s="6" t="e">
        <f t="shared" si="133"/>
        <v>#REF!</v>
      </c>
      <c r="AA425" s="6" t="e">
        <f t="shared" si="141"/>
        <v>#REF!</v>
      </c>
      <c r="AB425" s="6" t="e">
        <f t="shared" si="142"/>
        <v>#REF!</v>
      </c>
      <c r="AC425" s="6" t="e">
        <f t="shared" si="143"/>
        <v>#REF!</v>
      </c>
    </row>
    <row r="426" spans="1:29">
      <c r="A426" s="10" t="str">
        <f t="shared" si="132"/>
        <v/>
      </c>
      <c r="B426" s="10"/>
      <c r="C426" s="10" t="s">
        <v>549</v>
      </c>
      <c r="D426" s="10" t="s">
        <v>608</v>
      </c>
      <c r="E426" s="10" t="s">
        <v>5</v>
      </c>
      <c r="F426" s="26">
        <v>97826</v>
      </c>
      <c r="G426" s="27">
        <v>0.19</v>
      </c>
      <c r="H426" s="27">
        <v>0.19</v>
      </c>
      <c r="I426" s="27">
        <v>78.513163629999994</v>
      </c>
      <c r="J426" s="11" t="e">
        <f>SUMIF(#REF!,C:C,#REF!)</f>
        <v>#REF!</v>
      </c>
      <c r="K426" s="14" t="e">
        <f>SUMIF(#REF!,C:C,#REF!)</f>
        <v>#REF!</v>
      </c>
      <c r="L426" s="14" t="e">
        <f>SUMIF(#REF!,C:C,#REF!)</f>
        <v>#REF!</v>
      </c>
      <c r="M426" s="13" t="e">
        <f>SUMIF(#REF!,C:C,#REF!)</f>
        <v>#REF!</v>
      </c>
      <c r="N426" s="13"/>
      <c r="O426" s="13"/>
      <c r="P426" s="13"/>
      <c r="Q426" s="13"/>
      <c r="R426" s="10" t="str">
        <f t="shared" si="134"/>
        <v>US8962881079</v>
      </c>
      <c r="S426" s="10" t="str">
        <f t="shared" si="135"/>
        <v>TriNet Group Inc</v>
      </c>
      <c r="T426" s="10" t="str">
        <f t="shared" si="136"/>
        <v>USA</v>
      </c>
      <c r="U426" s="11" t="e">
        <f t="shared" si="137"/>
        <v>#REF!</v>
      </c>
      <c r="V426" s="14" t="e">
        <f t="shared" si="138"/>
        <v>#REF!</v>
      </c>
      <c r="W426" s="14" t="e">
        <f t="shared" si="139"/>
        <v>#REF!</v>
      </c>
      <c r="X426" s="14" t="e">
        <f t="shared" si="140"/>
        <v>#REF!</v>
      </c>
      <c r="Y426" s="6"/>
      <c r="Z426" s="6" t="e">
        <f t="shared" si="133"/>
        <v>#REF!</v>
      </c>
      <c r="AA426" s="6" t="e">
        <f t="shared" si="141"/>
        <v>#REF!</v>
      </c>
      <c r="AB426" s="6" t="e">
        <f t="shared" si="142"/>
        <v>#REF!</v>
      </c>
      <c r="AC426" s="6" t="e">
        <f t="shared" si="143"/>
        <v>#REF!</v>
      </c>
    </row>
    <row r="427" spans="1:29">
      <c r="A427" s="10" t="str">
        <f t="shared" si="132"/>
        <v/>
      </c>
      <c r="B427" s="10"/>
      <c r="C427" s="10" t="s">
        <v>1144</v>
      </c>
      <c r="D427" s="10" t="s">
        <v>947</v>
      </c>
      <c r="E427" s="10" t="s">
        <v>5</v>
      </c>
      <c r="F427" s="26">
        <v>24168</v>
      </c>
      <c r="G427" s="27">
        <v>0.05</v>
      </c>
      <c r="H427" s="27">
        <v>0.05</v>
      </c>
      <c r="I427" s="27">
        <v>79.914335280000003</v>
      </c>
      <c r="J427" s="11" t="e">
        <f>SUMIF(#REF!,C:C,#REF!)</f>
        <v>#REF!</v>
      </c>
      <c r="K427" s="14" t="e">
        <f>SUMIF(#REF!,C:C,#REF!)</f>
        <v>#REF!</v>
      </c>
      <c r="L427" s="14" t="e">
        <f>SUMIF(#REF!,C:C,#REF!)</f>
        <v>#REF!</v>
      </c>
      <c r="M427" s="13" t="e">
        <f>SUMIF(#REF!,C:C,#REF!)</f>
        <v>#REF!</v>
      </c>
      <c r="N427" s="13"/>
      <c r="O427" s="13"/>
      <c r="P427" s="13"/>
      <c r="Q427" s="13"/>
      <c r="R427" s="10" t="str">
        <f t="shared" si="134"/>
        <v>US90384S3031</v>
      </c>
      <c r="S427" s="10" t="str">
        <f t="shared" si="135"/>
        <v>Ulta Beauty Inc</v>
      </c>
      <c r="T427" s="10" t="str">
        <f t="shared" si="136"/>
        <v>USA</v>
      </c>
      <c r="U427" s="11" t="e">
        <f t="shared" si="137"/>
        <v>#REF!</v>
      </c>
      <c r="V427" s="14" t="e">
        <f t="shared" si="138"/>
        <v>#REF!</v>
      </c>
      <c r="W427" s="14" t="e">
        <f t="shared" si="139"/>
        <v>#REF!</v>
      </c>
      <c r="X427" s="14" t="e">
        <f t="shared" si="140"/>
        <v>#REF!</v>
      </c>
      <c r="Y427" s="6"/>
      <c r="Z427" s="6" t="e">
        <f t="shared" si="133"/>
        <v>#REF!</v>
      </c>
      <c r="AA427" s="6" t="e">
        <f t="shared" si="141"/>
        <v>#REF!</v>
      </c>
      <c r="AB427" s="6" t="e">
        <f t="shared" si="142"/>
        <v>#REF!</v>
      </c>
      <c r="AC427" s="6" t="e">
        <f t="shared" si="143"/>
        <v>#REF!</v>
      </c>
    </row>
    <row r="428" spans="1:29">
      <c r="A428" s="10" t="str">
        <f t="shared" si="132"/>
        <v>Unicredit Spa</v>
      </c>
      <c r="B428" s="10" t="str">
        <f>LOWER(D428)</f>
        <v>unicredit spa</v>
      </c>
      <c r="C428" s="10" t="s">
        <v>1145</v>
      </c>
      <c r="D428" s="10" t="s">
        <v>948</v>
      </c>
      <c r="E428" s="10" t="s">
        <v>12</v>
      </c>
      <c r="F428" s="26">
        <v>398115</v>
      </c>
      <c r="G428" s="27">
        <v>0.02</v>
      </c>
      <c r="H428" s="27">
        <v>0.02</v>
      </c>
      <c r="I428" s="27">
        <v>72.903225210000002</v>
      </c>
      <c r="J428" s="11" t="e">
        <f>SUMIF(#REF!,C:C,#REF!)</f>
        <v>#REF!</v>
      </c>
      <c r="K428" s="14" t="e">
        <f>SUMIF(#REF!,C:C,#REF!)</f>
        <v>#REF!</v>
      </c>
      <c r="L428" s="14" t="e">
        <f>SUMIF(#REF!,C:C,#REF!)</f>
        <v>#REF!</v>
      </c>
      <c r="M428" s="13" t="e">
        <f>SUMIF(#REF!,C:C,#REF!)</f>
        <v>#REF!</v>
      </c>
      <c r="N428" s="13"/>
      <c r="O428" s="13"/>
      <c r="P428" s="13"/>
      <c r="Q428" s="13"/>
      <c r="R428" s="10" t="str">
        <f t="shared" si="134"/>
        <v>IT0005239360</v>
      </c>
      <c r="S428" s="10" t="str">
        <f t="shared" si="135"/>
        <v>UniCredit SpA</v>
      </c>
      <c r="T428" s="10" t="str">
        <f t="shared" si="136"/>
        <v>Italien</v>
      </c>
      <c r="U428" s="11" t="e">
        <f t="shared" si="137"/>
        <v>#REF!</v>
      </c>
      <c r="V428" s="14" t="e">
        <f t="shared" si="138"/>
        <v>#REF!</v>
      </c>
      <c r="W428" s="14" t="e">
        <f t="shared" si="139"/>
        <v>#REF!</v>
      </c>
      <c r="X428" s="14" t="e">
        <f t="shared" si="140"/>
        <v>#REF!</v>
      </c>
      <c r="Y428" s="6"/>
      <c r="Z428" s="6" t="e">
        <f t="shared" si="133"/>
        <v>#REF!</v>
      </c>
      <c r="AA428" s="6" t="e">
        <f t="shared" si="141"/>
        <v>#REF!</v>
      </c>
      <c r="AB428" s="6" t="e">
        <f t="shared" si="142"/>
        <v>#REF!</v>
      </c>
      <c r="AC428" s="6" t="e">
        <f t="shared" si="143"/>
        <v>#REF!</v>
      </c>
    </row>
    <row r="429" spans="1:29">
      <c r="A429" s="10" t="str">
        <f t="shared" si="132"/>
        <v/>
      </c>
      <c r="B429" s="10"/>
      <c r="C429" s="10" t="s">
        <v>269</v>
      </c>
      <c r="D429" s="10" t="s">
        <v>74</v>
      </c>
      <c r="E429" s="10" t="s">
        <v>12</v>
      </c>
      <c r="F429" s="26">
        <v>1142423</v>
      </c>
      <c r="G429" s="27">
        <v>0.04</v>
      </c>
      <c r="H429" s="27">
        <v>0</v>
      </c>
      <c r="I429" s="27">
        <v>19.246723589999998</v>
      </c>
      <c r="J429" s="11" t="e">
        <f>SUMIF(#REF!,C:C,#REF!)</f>
        <v>#REF!</v>
      </c>
      <c r="K429" s="14" t="e">
        <f>SUMIF(#REF!,C:C,#REF!)</f>
        <v>#REF!</v>
      </c>
      <c r="L429" s="14" t="e">
        <f>SUMIF(#REF!,C:C,#REF!)</f>
        <v>#REF!</v>
      </c>
      <c r="M429" s="13" t="e">
        <f>SUMIF(#REF!,C:C,#REF!)</f>
        <v>#REF!</v>
      </c>
      <c r="N429" s="13"/>
      <c r="O429" s="13"/>
      <c r="P429" s="13"/>
      <c r="Q429" s="13"/>
      <c r="R429" s="10" t="str">
        <f t="shared" si="134"/>
        <v>IT0004827447</v>
      </c>
      <c r="S429" s="10" t="str">
        <f t="shared" si="135"/>
        <v>UnipolSai Assicurazioni SpA</v>
      </c>
      <c r="T429" s="10" t="str">
        <f t="shared" si="136"/>
        <v>Italien</v>
      </c>
      <c r="U429" s="11" t="e">
        <f t="shared" si="137"/>
        <v>#REF!</v>
      </c>
      <c r="V429" s="14" t="e">
        <f t="shared" si="138"/>
        <v>#REF!</v>
      </c>
      <c r="W429" s="14" t="e">
        <f t="shared" si="139"/>
        <v>#REF!</v>
      </c>
      <c r="X429" s="14" t="e">
        <f t="shared" si="140"/>
        <v>#REF!</v>
      </c>
      <c r="Y429" s="6"/>
      <c r="Z429" s="6" t="e">
        <f t="shared" si="133"/>
        <v>#REF!</v>
      </c>
      <c r="AA429" s="6" t="e">
        <f t="shared" si="141"/>
        <v>#REF!</v>
      </c>
      <c r="AB429" s="6" t="e">
        <f t="shared" si="142"/>
        <v>#REF!</v>
      </c>
      <c r="AC429" s="6" t="e">
        <f t="shared" si="143"/>
        <v>#REF!</v>
      </c>
    </row>
    <row r="430" spans="1:29">
      <c r="A430" s="10" t="str">
        <f t="shared" si="132"/>
        <v/>
      </c>
      <c r="B430" s="10"/>
      <c r="C430" s="10" t="s">
        <v>310</v>
      </c>
      <c r="D430" s="10" t="s">
        <v>339</v>
      </c>
      <c r="E430" s="10" t="s">
        <v>5</v>
      </c>
      <c r="F430" s="26">
        <v>74467</v>
      </c>
      <c r="G430" s="27">
        <v>0.01</v>
      </c>
      <c r="H430" s="27">
        <v>0.01</v>
      </c>
      <c r="I430" s="27">
        <v>79.012542120000006</v>
      </c>
      <c r="J430" s="11" t="e">
        <f>SUMIF(#REF!,C:C,#REF!)</f>
        <v>#REF!</v>
      </c>
      <c r="K430" s="14" t="e">
        <f>SUMIF(#REF!,C:C,#REF!)</f>
        <v>#REF!</v>
      </c>
      <c r="L430" s="14" t="e">
        <f>SUMIF(#REF!,C:C,#REF!)</f>
        <v>#REF!</v>
      </c>
      <c r="M430" s="13" t="e">
        <f>SUMIF(#REF!,C:C,#REF!)</f>
        <v>#REF!</v>
      </c>
      <c r="N430" s="13"/>
      <c r="O430" s="13"/>
      <c r="P430" s="13"/>
      <c r="Q430" s="13"/>
      <c r="R430" s="10" t="str">
        <f t="shared" si="134"/>
        <v>US9113121068</v>
      </c>
      <c r="S430" s="10" t="str">
        <f t="shared" si="135"/>
        <v>United Parcel Service Inc</v>
      </c>
      <c r="T430" s="10" t="str">
        <f t="shared" si="136"/>
        <v>USA</v>
      </c>
      <c r="U430" s="11" t="e">
        <f t="shared" si="137"/>
        <v>#REF!</v>
      </c>
      <c r="V430" s="14" t="e">
        <f t="shared" si="138"/>
        <v>#REF!</v>
      </c>
      <c r="W430" s="14" t="e">
        <f t="shared" si="139"/>
        <v>#REF!</v>
      </c>
      <c r="X430" s="14" t="e">
        <f t="shared" si="140"/>
        <v>#REF!</v>
      </c>
      <c r="Y430" s="6"/>
      <c r="Z430" s="6" t="e">
        <f t="shared" si="133"/>
        <v>#REF!</v>
      </c>
      <c r="AA430" s="6" t="e">
        <f t="shared" si="141"/>
        <v>#REF!</v>
      </c>
      <c r="AB430" s="6" t="e">
        <f t="shared" si="142"/>
        <v>#REF!</v>
      </c>
      <c r="AC430" s="6" t="e">
        <f t="shared" si="143"/>
        <v>#REF!</v>
      </c>
    </row>
    <row r="431" spans="1:29">
      <c r="A431" s="10"/>
      <c r="B431" s="10"/>
      <c r="C431" s="10" t="s">
        <v>664</v>
      </c>
      <c r="D431" s="10" t="s">
        <v>716</v>
      </c>
      <c r="E431" s="10" t="s">
        <v>5</v>
      </c>
      <c r="F431" s="26">
        <v>258509</v>
      </c>
      <c r="G431" s="27">
        <v>0.13</v>
      </c>
      <c r="H431" s="27">
        <v>0.13</v>
      </c>
      <c r="I431" s="27">
        <v>78.886554520000004</v>
      </c>
      <c r="J431" s="11" t="e">
        <f>SUMIF(#REF!,C:C,#REF!)</f>
        <v>#REF!</v>
      </c>
      <c r="K431" s="14" t="e">
        <f>SUMIF(#REF!,C:C,#REF!)</f>
        <v>#REF!</v>
      </c>
      <c r="L431" s="14" t="e">
        <f>SUMIF(#REF!,C:C,#REF!)</f>
        <v>#REF!</v>
      </c>
      <c r="M431" s="13" t="e">
        <f>SUMIF(#REF!,C:C,#REF!)</f>
        <v>#REF!</v>
      </c>
      <c r="N431" s="13"/>
      <c r="O431" s="13"/>
      <c r="P431" s="13"/>
      <c r="Q431" s="13"/>
      <c r="R431" s="10" t="str">
        <f t="shared" si="134"/>
        <v>US91529Y1064</v>
      </c>
      <c r="S431" s="10" t="str">
        <f t="shared" si="135"/>
        <v>Unum Group</v>
      </c>
      <c r="T431" s="10" t="str">
        <f t="shared" si="136"/>
        <v>USA</v>
      </c>
      <c r="U431" s="11" t="e">
        <f t="shared" si="137"/>
        <v>#REF!</v>
      </c>
      <c r="V431" s="14" t="e">
        <f t="shared" si="138"/>
        <v>#REF!</v>
      </c>
      <c r="W431" s="14" t="e">
        <f t="shared" si="139"/>
        <v>#REF!</v>
      </c>
      <c r="X431" s="14" t="e">
        <f t="shared" si="140"/>
        <v>#REF!</v>
      </c>
      <c r="Y431" s="6"/>
      <c r="Z431" s="6" t="e">
        <f t="shared" si="133"/>
        <v>#REF!</v>
      </c>
      <c r="AA431" s="6" t="e">
        <f t="shared" si="141"/>
        <v>#REF!</v>
      </c>
      <c r="AB431" s="6" t="e">
        <f t="shared" si="142"/>
        <v>#REF!</v>
      </c>
      <c r="AC431" s="6" t="e">
        <f t="shared" si="143"/>
        <v>#REF!</v>
      </c>
    </row>
    <row r="432" spans="1:29">
      <c r="A432" s="10" t="str">
        <f t="shared" si="132"/>
        <v/>
      </c>
      <c r="C432" s="10" t="s">
        <v>1146</v>
      </c>
      <c r="D432" s="10" t="s">
        <v>949</v>
      </c>
      <c r="E432" s="10" t="s">
        <v>341</v>
      </c>
      <c r="F432" s="26">
        <v>541195</v>
      </c>
      <c r="G432" s="27">
        <v>0.04</v>
      </c>
      <c r="H432" s="27">
        <v>0.04</v>
      </c>
      <c r="I432" s="27">
        <v>13.90378933</v>
      </c>
      <c r="J432" s="11" t="e">
        <f>SUMIF(#REF!,C:C,#REF!)</f>
        <v>#REF!</v>
      </c>
      <c r="K432" s="14" t="e">
        <f>SUMIF(#REF!,C:C,#REF!)</f>
        <v>#REF!</v>
      </c>
      <c r="L432" s="14" t="e">
        <f>SUMIF(#REF!,C:C,#REF!)</f>
        <v>#REF!</v>
      </c>
      <c r="M432" s="13" t="e">
        <f>SUMIF(#REF!,C:C,#REF!)</f>
        <v>#REF!</v>
      </c>
      <c r="N432" s="13"/>
      <c r="O432" s="13"/>
      <c r="P432" s="13"/>
      <c r="Q432" s="13"/>
      <c r="R432" s="10" t="str">
        <f t="shared" ref="R432:R434" si="144">C432</f>
        <v>CNE100000QJ2</v>
      </c>
      <c r="S432" s="10" t="str">
        <f t="shared" ref="S432:S434" si="145">D432</f>
        <v>Venustech Group Inc</v>
      </c>
      <c r="T432" s="10" t="str">
        <f t="shared" ref="T432:T434" si="146">E432</f>
        <v>Kina</v>
      </c>
      <c r="U432" s="11" t="e">
        <f t="shared" ref="U432:U434" si="147">F432+J432+N432</f>
        <v>#REF!</v>
      </c>
      <c r="V432" s="14" t="e">
        <f t="shared" ref="V432:V434" si="148">G432+K432+O432</f>
        <v>#REF!</v>
      </c>
      <c r="W432" s="14" t="e">
        <f t="shared" ref="W432:W434" si="149">H432+L432+P432</f>
        <v>#REF!</v>
      </c>
      <c r="X432" s="14" t="e">
        <f t="shared" ref="X432:X434" si="150">I432+M432+Q432</f>
        <v>#REF!</v>
      </c>
      <c r="Y432" s="6"/>
      <c r="Z432" s="6" t="e">
        <f t="shared" si="133"/>
        <v>#REF!</v>
      </c>
      <c r="AA432" s="6" t="e">
        <f t="shared" si="141"/>
        <v>#REF!</v>
      </c>
      <c r="AB432" s="6" t="e">
        <f t="shared" si="142"/>
        <v>#REF!</v>
      </c>
      <c r="AC432" s="6" t="e">
        <f t="shared" si="143"/>
        <v>#REF!</v>
      </c>
    </row>
    <row r="433" spans="1:29">
      <c r="A433" s="10"/>
      <c r="C433" s="10" t="s">
        <v>1147</v>
      </c>
      <c r="D433" s="10" t="s">
        <v>950</v>
      </c>
      <c r="E433" s="10" t="s">
        <v>5</v>
      </c>
      <c r="F433" s="26">
        <v>56765</v>
      </c>
      <c r="G433" s="27">
        <v>0.06</v>
      </c>
      <c r="H433" s="27">
        <v>0.06</v>
      </c>
      <c r="I433" s="27">
        <v>78.896963290000002</v>
      </c>
      <c r="J433" s="11" t="e">
        <f>SUMIF(#REF!,C:C,#REF!)</f>
        <v>#REF!</v>
      </c>
      <c r="K433" s="14" t="e">
        <f>SUMIF(#REF!,C:C,#REF!)</f>
        <v>#REF!</v>
      </c>
      <c r="L433" s="14" t="e">
        <f>SUMIF(#REF!,C:C,#REF!)</f>
        <v>#REF!</v>
      </c>
      <c r="M433" s="13" t="e">
        <f>SUMIF(#REF!,C:C,#REF!)</f>
        <v>#REF!</v>
      </c>
      <c r="N433" s="13"/>
      <c r="O433" s="13"/>
      <c r="P433" s="13"/>
      <c r="Q433" s="13"/>
      <c r="R433" s="10" t="str">
        <f t="shared" si="144"/>
        <v>US92343E1029</v>
      </c>
      <c r="S433" s="10" t="str">
        <f t="shared" si="145"/>
        <v>VeriSign Inc</v>
      </c>
      <c r="T433" s="10" t="str">
        <f t="shared" si="146"/>
        <v>USA</v>
      </c>
      <c r="U433" s="11" t="e">
        <f t="shared" si="147"/>
        <v>#REF!</v>
      </c>
      <c r="V433" s="14" t="e">
        <f t="shared" si="148"/>
        <v>#REF!</v>
      </c>
      <c r="W433" s="14" t="e">
        <f t="shared" si="149"/>
        <v>#REF!</v>
      </c>
      <c r="X433" s="14" t="e">
        <f t="shared" si="150"/>
        <v>#REF!</v>
      </c>
      <c r="Y433" s="6"/>
      <c r="Z433" s="6" t="e">
        <f t="shared" si="133"/>
        <v>#REF!</v>
      </c>
      <c r="AA433" s="6" t="e">
        <f t="shared" si="141"/>
        <v>#REF!</v>
      </c>
      <c r="AB433" s="6" t="e">
        <f t="shared" si="142"/>
        <v>#REF!</v>
      </c>
      <c r="AC433" s="6" t="e">
        <f t="shared" si="143"/>
        <v>#REF!</v>
      </c>
    </row>
    <row r="434" spans="1:29">
      <c r="A434" s="10"/>
      <c r="C434" s="10" t="s">
        <v>1148</v>
      </c>
      <c r="D434" s="10" t="s">
        <v>951</v>
      </c>
      <c r="E434" s="10" t="s">
        <v>5</v>
      </c>
      <c r="F434" s="26">
        <v>49235</v>
      </c>
      <c r="G434" s="27">
        <v>0.03</v>
      </c>
      <c r="H434" s="27">
        <v>0.03</v>
      </c>
      <c r="I434" s="27">
        <v>79.362279340000001</v>
      </c>
      <c r="J434" s="11" t="e">
        <f>SUMIF(#REF!,C:C,#REF!)</f>
        <v>#REF!</v>
      </c>
      <c r="K434" s="14" t="e">
        <f>SUMIF(#REF!,C:C,#REF!)</f>
        <v>#REF!</v>
      </c>
      <c r="L434" s="14" t="e">
        <f>SUMIF(#REF!,C:C,#REF!)</f>
        <v>#REF!</v>
      </c>
      <c r="M434" s="13" t="e">
        <f>SUMIF(#REF!,C:C,#REF!)</f>
        <v>#REF!</v>
      </c>
      <c r="N434" s="13"/>
      <c r="O434" s="13"/>
      <c r="P434" s="13"/>
      <c r="Q434" s="13"/>
      <c r="R434" s="10" t="str">
        <f t="shared" si="144"/>
        <v>US92345Y1064</v>
      </c>
      <c r="S434" s="10" t="str">
        <f t="shared" si="145"/>
        <v>Verisk Analytics Inc</v>
      </c>
      <c r="T434" s="10" t="str">
        <f t="shared" si="146"/>
        <v>USA</v>
      </c>
      <c r="U434" s="11" t="e">
        <f t="shared" si="147"/>
        <v>#REF!</v>
      </c>
      <c r="V434" s="14" t="e">
        <f t="shared" si="148"/>
        <v>#REF!</v>
      </c>
      <c r="W434" s="14" t="e">
        <f t="shared" si="149"/>
        <v>#REF!</v>
      </c>
      <c r="X434" s="14" t="e">
        <f t="shared" si="150"/>
        <v>#REF!</v>
      </c>
      <c r="Y434" s="6"/>
      <c r="Z434" s="6" t="e">
        <f t="shared" si="133"/>
        <v>#REF!</v>
      </c>
      <c r="AA434" s="6" t="e">
        <f t="shared" si="141"/>
        <v>#REF!</v>
      </c>
      <c r="AB434" s="6" t="e">
        <f t="shared" si="142"/>
        <v>#REF!</v>
      </c>
      <c r="AC434" s="6" t="e">
        <f t="shared" si="143"/>
        <v>#REF!</v>
      </c>
    </row>
    <row r="435" spans="1:29">
      <c r="A435" s="10" t="str">
        <f t="shared" si="132"/>
        <v/>
      </c>
      <c r="B435" s="10"/>
      <c r="C435" s="10" t="s">
        <v>201</v>
      </c>
      <c r="D435" s="10" t="s">
        <v>75</v>
      </c>
      <c r="E435" s="10" t="s">
        <v>5</v>
      </c>
      <c r="F435" s="26">
        <v>313037</v>
      </c>
      <c r="G435" s="27">
        <v>0.01</v>
      </c>
      <c r="H435" s="27">
        <v>0.01</v>
      </c>
      <c r="I435" s="21">
        <v>79.640464690000002</v>
      </c>
      <c r="J435" s="11" t="e">
        <f>SUMIF(#REF!,C:C,#REF!)</f>
        <v>#REF!</v>
      </c>
      <c r="K435" s="14" t="e">
        <f>SUMIF(#REF!,C:C,#REF!)</f>
        <v>#REF!</v>
      </c>
      <c r="L435" s="14" t="e">
        <f>SUMIF(#REF!,C:C,#REF!)</f>
        <v>#REF!</v>
      </c>
      <c r="M435" s="13" t="e">
        <f>SUMIF(#REF!,C:C,#REF!)</f>
        <v>#REF!</v>
      </c>
      <c r="N435" s="13"/>
      <c r="O435" s="13"/>
      <c r="P435" s="13"/>
      <c r="Q435" s="13"/>
      <c r="R435" s="10" t="str">
        <f t="shared" si="134"/>
        <v>US92343V1044</v>
      </c>
      <c r="S435" s="10" t="str">
        <f t="shared" si="135"/>
        <v>Verizon Communications Inc</v>
      </c>
      <c r="T435" s="10" t="str">
        <f t="shared" si="136"/>
        <v>USA</v>
      </c>
      <c r="U435" s="11" t="e">
        <f t="shared" si="137"/>
        <v>#REF!</v>
      </c>
      <c r="V435" s="14" t="e">
        <f t="shared" si="138"/>
        <v>#REF!</v>
      </c>
      <c r="W435" s="14" t="e">
        <f t="shared" si="139"/>
        <v>#REF!</v>
      </c>
      <c r="X435" s="14" t="e">
        <f t="shared" si="140"/>
        <v>#REF!</v>
      </c>
      <c r="Y435" s="6"/>
      <c r="Z435" s="6" t="e">
        <f t="shared" si="133"/>
        <v>#REF!</v>
      </c>
      <c r="AA435" s="6" t="e">
        <f t="shared" si="141"/>
        <v>#REF!</v>
      </c>
      <c r="AB435" s="6" t="e">
        <f t="shared" si="142"/>
        <v>#REF!</v>
      </c>
      <c r="AC435" s="6" t="e">
        <f t="shared" si="143"/>
        <v>#REF!</v>
      </c>
    </row>
    <row r="436" spans="1:29">
      <c r="A436" s="10" t="str">
        <f t="shared" si="132"/>
        <v/>
      </c>
      <c r="B436" s="10"/>
      <c r="C436" s="10" t="s">
        <v>550</v>
      </c>
      <c r="D436" s="10" t="s">
        <v>609</v>
      </c>
      <c r="E436" s="10" t="s">
        <v>5</v>
      </c>
      <c r="F436" s="26">
        <v>28623</v>
      </c>
      <c r="G436" s="27">
        <v>0.01</v>
      </c>
      <c r="H436" s="27">
        <v>0.01</v>
      </c>
      <c r="I436" s="21">
        <v>78.593916190000002</v>
      </c>
      <c r="J436" s="11" t="e">
        <f>SUMIF(#REF!,C:C,#REF!)</f>
        <v>#REF!</v>
      </c>
      <c r="K436" s="14" t="e">
        <f>SUMIF(#REF!,C:C,#REF!)</f>
        <v>#REF!</v>
      </c>
      <c r="L436" s="14" t="e">
        <f>SUMIF(#REF!,C:C,#REF!)</f>
        <v>#REF!</v>
      </c>
      <c r="M436" s="13" t="e">
        <f>SUMIF(#REF!,C:C,#REF!)</f>
        <v>#REF!</v>
      </c>
      <c r="N436" s="13"/>
      <c r="O436" s="13"/>
      <c r="P436" s="13"/>
      <c r="Q436" s="13"/>
      <c r="R436" s="10" t="str">
        <f t="shared" si="134"/>
        <v>US92532F1003</v>
      </c>
      <c r="S436" s="10" t="str">
        <f t="shared" si="135"/>
        <v>Vertex Pharmaceuticals Inc</v>
      </c>
      <c r="T436" s="10" t="str">
        <f t="shared" si="136"/>
        <v>USA</v>
      </c>
      <c r="U436" s="11" t="e">
        <f t="shared" si="137"/>
        <v>#REF!</v>
      </c>
      <c r="V436" s="14" t="e">
        <f t="shared" si="138"/>
        <v>#REF!</v>
      </c>
      <c r="W436" s="14" t="e">
        <f t="shared" si="139"/>
        <v>#REF!</v>
      </c>
      <c r="X436" s="14" t="e">
        <f t="shared" si="140"/>
        <v>#REF!</v>
      </c>
      <c r="Y436" s="6"/>
      <c r="Z436" s="6" t="e">
        <f t="shared" si="133"/>
        <v>#REF!</v>
      </c>
      <c r="AA436" s="6" t="e">
        <f t="shared" si="141"/>
        <v>#REF!</v>
      </c>
      <c r="AB436" s="6" t="e">
        <f t="shared" si="142"/>
        <v>#REF!</v>
      </c>
      <c r="AC436" s="6" t="e">
        <f t="shared" si="143"/>
        <v>#REF!</v>
      </c>
    </row>
    <row r="437" spans="1:29">
      <c r="A437" s="10" t="str">
        <f t="shared" si="132"/>
        <v/>
      </c>
      <c r="B437" s="10"/>
      <c r="C437" s="10" t="s">
        <v>1149</v>
      </c>
      <c r="D437" s="10" t="s">
        <v>952</v>
      </c>
      <c r="E437" s="10" t="s">
        <v>5</v>
      </c>
      <c r="F437" s="26">
        <v>1084441</v>
      </c>
      <c r="G437" s="27">
        <v>0.09</v>
      </c>
      <c r="H437" s="27">
        <v>0.09</v>
      </c>
      <c r="I437" s="21">
        <v>79.255817109999995</v>
      </c>
      <c r="J437" s="11" t="e">
        <f>SUMIF(#REF!,C:C,#REF!)</f>
        <v>#REF!</v>
      </c>
      <c r="K437" s="14" t="e">
        <f>SUMIF(#REF!,C:C,#REF!)</f>
        <v>#REF!</v>
      </c>
      <c r="L437" s="14" t="e">
        <f>SUMIF(#REF!,C:C,#REF!)</f>
        <v>#REF!</v>
      </c>
      <c r="M437" s="13" t="e">
        <f>SUMIF(#REF!,C:C,#REF!)</f>
        <v>#REF!</v>
      </c>
      <c r="N437" s="13"/>
      <c r="O437" s="13"/>
      <c r="P437" s="13"/>
      <c r="Q437" s="13"/>
      <c r="R437" s="10" t="str">
        <f t="shared" si="134"/>
        <v>US92556V1061</v>
      </c>
      <c r="S437" s="10" t="str">
        <f t="shared" si="135"/>
        <v>Viatris Inc</v>
      </c>
      <c r="T437" s="10" t="str">
        <f t="shared" si="136"/>
        <v>USA</v>
      </c>
      <c r="U437" s="11" t="e">
        <f t="shared" si="137"/>
        <v>#REF!</v>
      </c>
      <c r="V437" s="14" t="e">
        <f t="shared" si="138"/>
        <v>#REF!</v>
      </c>
      <c r="W437" s="14" t="e">
        <f t="shared" si="139"/>
        <v>#REF!</v>
      </c>
      <c r="X437" s="14" t="e">
        <f t="shared" si="140"/>
        <v>#REF!</v>
      </c>
      <c r="Y437" s="6"/>
      <c r="Z437" s="6" t="e">
        <f t="shared" si="133"/>
        <v>#REF!</v>
      </c>
      <c r="AA437" s="6" t="e">
        <f t="shared" si="141"/>
        <v>#REF!</v>
      </c>
      <c r="AB437" s="6" t="e">
        <f t="shared" si="142"/>
        <v>#REF!</v>
      </c>
      <c r="AC437" s="6" t="e">
        <f t="shared" si="143"/>
        <v>#REF!</v>
      </c>
    </row>
    <row r="438" spans="1:29">
      <c r="A438" s="10"/>
      <c r="B438" s="10"/>
      <c r="C438" s="10" t="s">
        <v>1150</v>
      </c>
      <c r="D438" s="10" t="s">
        <v>953</v>
      </c>
      <c r="E438" s="10" t="s">
        <v>5</v>
      </c>
      <c r="F438" s="26">
        <v>367047</v>
      </c>
      <c r="G438" s="27">
        <v>0.04</v>
      </c>
      <c r="H438" s="27">
        <v>0.04</v>
      </c>
      <c r="I438" s="21">
        <v>78.965384400000005</v>
      </c>
      <c r="J438" s="11" t="e">
        <f>SUMIF(#REF!,C:C,#REF!)</f>
        <v>#REF!</v>
      </c>
      <c r="K438" s="14" t="e">
        <f>SUMIF(#REF!,C:C,#REF!)</f>
        <v>#REF!</v>
      </c>
      <c r="L438" s="14" t="e">
        <f>SUMIF(#REF!,C:C,#REF!)</f>
        <v>#REF!</v>
      </c>
      <c r="M438" s="13" t="e">
        <f>SUMIF(#REF!,C:C,#REF!)</f>
        <v>#REF!</v>
      </c>
      <c r="N438" s="13"/>
      <c r="O438" s="13"/>
      <c r="P438" s="13"/>
      <c r="Q438" s="13"/>
      <c r="R438" s="10" t="str">
        <f t="shared" si="134"/>
        <v>US9256521090</v>
      </c>
      <c r="S438" s="10" t="str">
        <f t="shared" si="135"/>
        <v>VICI Properties Inc</v>
      </c>
      <c r="T438" s="10" t="str">
        <f t="shared" si="136"/>
        <v>USA</v>
      </c>
      <c r="U438" s="11" t="e">
        <f t="shared" si="137"/>
        <v>#REF!</v>
      </c>
      <c r="V438" s="14" t="e">
        <f t="shared" si="138"/>
        <v>#REF!</v>
      </c>
      <c r="W438" s="14" t="e">
        <f t="shared" si="139"/>
        <v>#REF!</v>
      </c>
      <c r="X438" s="14" t="e">
        <f t="shared" si="140"/>
        <v>#REF!</v>
      </c>
      <c r="Y438" s="6"/>
      <c r="Z438" s="6" t="e">
        <f t="shared" si="133"/>
        <v>#REF!</v>
      </c>
      <c r="AA438" s="6" t="e">
        <f t="shared" si="141"/>
        <v>#REF!</v>
      </c>
      <c r="AB438" s="6" t="e">
        <f t="shared" si="142"/>
        <v>#REF!</v>
      </c>
      <c r="AC438" s="6" t="e">
        <f t="shared" si="143"/>
        <v>#REF!</v>
      </c>
    </row>
    <row r="439" spans="1:29">
      <c r="A439" s="10" t="str">
        <f t="shared" si="132"/>
        <v/>
      </c>
      <c r="B439" s="10"/>
      <c r="C439" s="10" t="s">
        <v>147</v>
      </c>
      <c r="D439" s="10" t="s">
        <v>76</v>
      </c>
      <c r="E439" s="10" t="s">
        <v>9</v>
      </c>
      <c r="F439" s="26">
        <v>85270</v>
      </c>
      <c r="G439" s="27">
        <v>0.01</v>
      </c>
      <c r="H439" s="27">
        <v>0</v>
      </c>
      <c r="I439" s="28">
        <v>72.273345710000001</v>
      </c>
      <c r="J439" s="11" t="e">
        <f>SUMIF(#REF!,C:C,#REF!)</f>
        <v>#REF!</v>
      </c>
      <c r="K439" s="14" t="e">
        <f>SUMIF(#REF!,C:C,#REF!)</f>
        <v>#REF!</v>
      </c>
      <c r="L439" s="14" t="e">
        <f>SUMIF(#REF!,C:C,#REF!)</f>
        <v>#REF!</v>
      </c>
      <c r="M439" s="13" t="e">
        <f>SUMIF(#REF!,C:C,#REF!)</f>
        <v>#REF!</v>
      </c>
      <c r="N439" s="13"/>
      <c r="O439" s="13"/>
      <c r="P439" s="13"/>
      <c r="Q439" s="13"/>
      <c r="R439" s="10" t="str">
        <f t="shared" si="134"/>
        <v>FR0000125486</v>
      </c>
      <c r="S439" s="10" t="str">
        <f t="shared" si="135"/>
        <v>Vinci SA</v>
      </c>
      <c r="T439" s="10" t="str">
        <f t="shared" si="136"/>
        <v>Frankrig</v>
      </c>
      <c r="U439" s="11" t="e">
        <f t="shared" si="137"/>
        <v>#REF!</v>
      </c>
      <c r="V439" s="14" t="e">
        <f t="shared" si="138"/>
        <v>#REF!</v>
      </c>
      <c r="W439" s="14" t="e">
        <f t="shared" si="139"/>
        <v>#REF!</v>
      </c>
      <c r="X439" s="14" t="e">
        <f t="shared" si="140"/>
        <v>#REF!</v>
      </c>
      <c r="Y439" s="6"/>
      <c r="Z439" s="6" t="e">
        <f t="shared" si="133"/>
        <v>#REF!</v>
      </c>
      <c r="AA439" s="6" t="e">
        <f t="shared" si="141"/>
        <v>#REF!</v>
      </c>
      <c r="AB439" s="6" t="e">
        <f t="shared" si="142"/>
        <v>#REF!</v>
      </c>
      <c r="AC439" s="6" t="e">
        <f t="shared" si="143"/>
        <v>#REF!</v>
      </c>
    </row>
    <row r="440" spans="1:29">
      <c r="A440" s="10" t="str">
        <f t="shared" si="132"/>
        <v/>
      </c>
      <c r="B440" s="10"/>
      <c r="C440" s="10" t="s">
        <v>216</v>
      </c>
      <c r="D440" s="10" t="s">
        <v>219</v>
      </c>
      <c r="E440" s="10" t="s">
        <v>5</v>
      </c>
      <c r="F440" s="26">
        <v>45107</v>
      </c>
      <c r="G440" s="27">
        <v>0</v>
      </c>
      <c r="H440" s="27">
        <v>0</v>
      </c>
      <c r="I440" s="21">
        <v>79.249820670000005</v>
      </c>
      <c r="J440" s="11" t="e">
        <f>SUMIF(#REF!,C:C,#REF!)</f>
        <v>#REF!</v>
      </c>
      <c r="K440" s="14" t="e">
        <f>SUMIF(#REF!,C:C,#REF!)</f>
        <v>#REF!</v>
      </c>
      <c r="L440" s="14" t="e">
        <f>SUMIF(#REF!,C:C,#REF!)</f>
        <v>#REF!</v>
      </c>
      <c r="M440" s="13" t="e">
        <f>SUMIF(#REF!,C:C,#REF!)</f>
        <v>#REF!</v>
      </c>
      <c r="N440" s="13"/>
      <c r="O440" s="13"/>
      <c r="P440" s="13"/>
      <c r="Q440" s="13"/>
      <c r="R440" s="10" t="str">
        <f t="shared" si="134"/>
        <v>US92826C8394</v>
      </c>
      <c r="S440" s="10" t="str">
        <f t="shared" si="135"/>
        <v>Visa Inc</v>
      </c>
      <c r="T440" s="10" t="str">
        <f t="shared" si="136"/>
        <v>USA</v>
      </c>
      <c r="U440" s="11" t="e">
        <f t="shared" si="137"/>
        <v>#REF!</v>
      </c>
      <c r="V440" s="14" t="e">
        <f t="shared" si="138"/>
        <v>#REF!</v>
      </c>
      <c r="W440" s="14" t="e">
        <f t="shared" si="139"/>
        <v>#REF!</v>
      </c>
      <c r="X440" s="14" t="e">
        <f t="shared" si="140"/>
        <v>#REF!</v>
      </c>
      <c r="Y440" s="6"/>
      <c r="Z440" s="6" t="e">
        <f t="shared" si="133"/>
        <v>#REF!</v>
      </c>
      <c r="AA440" s="6" t="e">
        <f t="shared" si="141"/>
        <v>#REF!</v>
      </c>
      <c r="AB440" s="6" t="e">
        <f t="shared" si="142"/>
        <v>#REF!</v>
      </c>
      <c r="AC440" s="6" t="e">
        <f t="shared" si="143"/>
        <v>#REF!</v>
      </c>
    </row>
    <row r="441" spans="1:29">
      <c r="A441" s="10" t="str">
        <f t="shared" si="132"/>
        <v/>
      </c>
      <c r="B441" s="10"/>
      <c r="C441" s="10" t="s">
        <v>270</v>
      </c>
      <c r="D441" s="10" t="s">
        <v>77</v>
      </c>
      <c r="E441" s="10" t="s">
        <v>14</v>
      </c>
      <c r="F441" s="26">
        <v>414508</v>
      </c>
      <c r="G441" s="27">
        <v>0.03</v>
      </c>
      <c r="H441" s="27">
        <v>0.03</v>
      </c>
      <c r="I441" s="21">
        <v>72.638197050000002</v>
      </c>
      <c r="J441" s="11" t="e">
        <f>SUMIF(#REF!,C:C,#REF!)</f>
        <v>#REF!</v>
      </c>
      <c r="K441" s="14" t="e">
        <f>SUMIF(#REF!,C:C,#REF!)</f>
        <v>#REF!</v>
      </c>
      <c r="L441" s="14" t="e">
        <f>SUMIF(#REF!,C:C,#REF!)</f>
        <v>#REF!</v>
      </c>
      <c r="M441" s="13" t="e">
        <f>SUMIF(#REF!,C:C,#REF!)</f>
        <v>#REF!</v>
      </c>
      <c r="N441" s="13"/>
      <c r="O441" s="13"/>
      <c r="P441" s="13"/>
      <c r="Q441" s="13"/>
      <c r="R441" s="10" t="str">
        <f t="shared" si="134"/>
        <v>SE0000115446</v>
      </c>
      <c r="S441" s="10" t="str">
        <f t="shared" si="135"/>
        <v>Volvo AB</v>
      </c>
      <c r="T441" s="10" t="str">
        <f t="shared" si="136"/>
        <v>Sverige</v>
      </c>
      <c r="U441" s="11" t="e">
        <f t="shared" si="137"/>
        <v>#REF!</v>
      </c>
      <c r="V441" s="14" t="e">
        <f t="shared" si="138"/>
        <v>#REF!</v>
      </c>
      <c r="W441" s="14" t="e">
        <f t="shared" si="139"/>
        <v>#REF!</v>
      </c>
      <c r="X441" s="14" t="e">
        <f t="shared" si="140"/>
        <v>#REF!</v>
      </c>
      <c r="Y441" s="6"/>
      <c r="Z441" s="6" t="e">
        <f t="shared" si="133"/>
        <v>#REF!</v>
      </c>
      <c r="AA441" s="6" t="e">
        <f t="shared" si="141"/>
        <v>#REF!</v>
      </c>
      <c r="AB441" s="6" t="e">
        <f t="shared" si="142"/>
        <v>#REF!</v>
      </c>
      <c r="AC441" s="6" t="e">
        <f t="shared" si="143"/>
        <v>#REF!</v>
      </c>
    </row>
    <row r="442" spans="1:29">
      <c r="A442" s="10" t="str">
        <f t="shared" si="132"/>
        <v>Vulcan Materials Co</v>
      </c>
      <c r="B442" s="10" t="str">
        <f>LOWER(D442)</f>
        <v>vulcan materials co</v>
      </c>
      <c r="C442" s="10" t="s">
        <v>1151</v>
      </c>
      <c r="D442" s="10" t="s">
        <v>954</v>
      </c>
      <c r="E442" s="10" t="s">
        <v>5</v>
      </c>
      <c r="F442" s="26">
        <v>51720</v>
      </c>
      <c r="G442" s="27">
        <v>0.04</v>
      </c>
      <c r="H442" s="27">
        <v>0.04</v>
      </c>
      <c r="I442" s="21">
        <v>79.231935890000003</v>
      </c>
      <c r="J442" s="11" t="e">
        <f>SUMIF(#REF!,C:C,#REF!)</f>
        <v>#REF!</v>
      </c>
      <c r="K442" s="14" t="e">
        <f>SUMIF(#REF!,C:C,#REF!)</f>
        <v>#REF!</v>
      </c>
      <c r="L442" s="14" t="e">
        <f>SUMIF(#REF!,C:C,#REF!)</f>
        <v>#REF!</v>
      </c>
      <c r="M442" s="13" t="e">
        <f>SUMIF(#REF!,C:C,#REF!)</f>
        <v>#REF!</v>
      </c>
      <c r="N442" s="13"/>
      <c r="O442" s="13"/>
      <c r="P442" s="13"/>
      <c r="Q442" s="13"/>
      <c r="R442" s="10" t="str">
        <f t="shared" si="134"/>
        <v>US9291601097</v>
      </c>
      <c r="S442" s="10" t="str">
        <f t="shared" si="135"/>
        <v>Vulcan Materials Co</v>
      </c>
      <c r="T442" s="10" t="str">
        <f t="shared" si="136"/>
        <v>USA</v>
      </c>
      <c r="U442" s="11" t="e">
        <f t="shared" si="137"/>
        <v>#REF!</v>
      </c>
      <c r="V442" s="14" t="e">
        <f t="shared" si="138"/>
        <v>#REF!</v>
      </c>
      <c r="W442" s="14" t="e">
        <f t="shared" si="139"/>
        <v>#REF!</v>
      </c>
      <c r="X442" s="14" t="e">
        <f t="shared" si="140"/>
        <v>#REF!</v>
      </c>
      <c r="Y442" s="6"/>
      <c r="Z442" s="6" t="e">
        <f t="shared" si="133"/>
        <v>#REF!</v>
      </c>
      <c r="AA442" s="6" t="e">
        <f t="shared" si="141"/>
        <v>#REF!</v>
      </c>
      <c r="AB442" s="6" t="e">
        <f t="shared" si="142"/>
        <v>#REF!</v>
      </c>
      <c r="AC442" s="6" t="e">
        <f t="shared" si="143"/>
        <v>#REF!</v>
      </c>
    </row>
    <row r="443" spans="1:29">
      <c r="A443" s="10" t="str">
        <f t="shared" si="132"/>
        <v/>
      </c>
      <c r="B443" s="10"/>
      <c r="C443" s="10" t="s">
        <v>551</v>
      </c>
      <c r="D443" s="10" t="s">
        <v>610</v>
      </c>
      <c r="E443" s="10" t="s">
        <v>341</v>
      </c>
      <c r="F443" s="26">
        <v>173300</v>
      </c>
      <c r="G443" s="27">
        <v>0.01</v>
      </c>
      <c r="H443" s="27">
        <v>0.01</v>
      </c>
      <c r="I443" s="21">
        <v>12.66742975</v>
      </c>
      <c r="J443" s="11" t="e">
        <f>SUMIF(#REF!,C:C,#REF!)</f>
        <v>#REF!</v>
      </c>
      <c r="K443" s="14" t="e">
        <f>SUMIF(#REF!,C:C,#REF!)</f>
        <v>#REF!</v>
      </c>
      <c r="L443" s="14" t="e">
        <f>SUMIF(#REF!,C:C,#REF!)</f>
        <v>#REF!</v>
      </c>
      <c r="M443" s="13" t="e">
        <f>SUMIF(#REF!,C:C,#REF!)</f>
        <v>#REF!</v>
      </c>
      <c r="N443" s="13"/>
      <c r="O443" s="13"/>
      <c r="P443" s="13"/>
      <c r="Q443" s="13"/>
      <c r="R443" s="10" t="str">
        <f t="shared" si="134"/>
        <v>CNE0000016J9</v>
      </c>
      <c r="S443" s="10" t="str">
        <f t="shared" si="135"/>
        <v>Wanhua Chemical Group Co Ltd</v>
      </c>
      <c r="T443" s="10" t="str">
        <f t="shared" si="136"/>
        <v>Kina</v>
      </c>
      <c r="U443" s="11" t="e">
        <f t="shared" si="137"/>
        <v>#REF!</v>
      </c>
      <c r="V443" s="14" t="e">
        <f t="shared" si="138"/>
        <v>#REF!</v>
      </c>
      <c r="W443" s="14" t="e">
        <f t="shared" si="139"/>
        <v>#REF!</v>
      </c>
      <c r="X443" s="14" t="e">
        <f t="shared" si="140"/>
        <v>#REF!</v>
      </c>
      <c r="Y443" s="6"/>
      <c r="Z443" s="6" t="e">
        <f t="shared" si="133"/>
        <v>#REF!</v>
      </c>
      <c r="AA443" s="6" t="e">
        <f t="shared" si="141"/>
        <v>#REF!</v>
      </c>
      <c r="AB443" s="6" t="e">
        <f t="shared" si="142"/>
        <v>#REF!</v>
      </c>
      <c r="AC443" s="6" t="e">
        <f t="shared" si="143"/>
        <v>#REF!</v>
      </c>
    </row>
    <row r="444" spans="1:29">
      <c r="A444" s="10" t="str">
        <f t="shared" si="132"/>
        <v/>
      </c>
      <c r="B444" s="10"/>
      <c r="C444" s="10" t="s">
        <v>271</v>
      </c>
      <c r="D444" s="10" t="s">
        <v>78</v>
      </c>
      <c r="E444" s="10" t="s">
        <v>5</v>
      </c>
      <c r="F444" s="26">
        <v>65707</v>
      </c>
      <c r="G444" s="27">
        <v>0.02</v>
      </c>
      <c r="H444" s="27">
        <v>0.02</v>
      </c>
      <c r="I444" s="21">
        <v>79.415264590000007</v>
      </c>
      <c r="J444" s="11" t="e">
        <f>SUMIF(#REF!,C:C,#REF!)</f>
        <v>#REF!</v>
      </c>
      <c r="K444" s="14" t="e">
        <f>SUMIF(#REF!,C:C,#REF!)</f>
        <v>#REF!</v>
      </c>
      <c r="L444" s="14" t="e">
        <f>SUMIF(#REF!,C:C,#REF!)</f>
        <v>#REF!</v>
      </c>
      <c r="M444" s="13" t="e">
        <f>SUMIF(#REF!,C:C,#REF!)</f>
        <v>#REF!</v>
      </c>
      <c r="N444" s="13"/>
      <c r="O444" s="13"/>
      <c r="P444" s="13"/>
      <c r="Q444" s="13"/>
      <c r="R444" s="10" t="str">
        <f t="shared" si="134"/>
        <v>US94106L1098</v>
      </c>
      <c r="S444" s="10" t="str">
        <f t="shared" si="135"/>
        <v>Waste Management Inc</v>
      </c>
      <c r="T444" s="10" t="str">
        <f t="shared" si="136"/>
        <v>USA</v>
      </c>
      <c r="U444" s="11" t="e">
        <f t="shared" si="137"/>
        <v>#REF!</v>
      </c>
      <c r="V444" s="14" t="e">
        <f t="shared" si="138"/>
        <v>#REF!</v>
      </c>
      <c r="W444" s="14" t="e">
        <f t="shared" si="139"/>
        <v>#REF!</v>
      </c>
      <c r="X444" s="14" t="e">
        <f t="shared" si="140"/>
        <v>#REF!</v>
      </c>
      <c r="Y444" s="6"/>
      <c r="Z444" s="6" t="e">
        <f t="shared" si="133"/>
        <v>#REF!</v>
      </c>
      <c r="AA444" s="6" t="e">
        <f t="shared" si="141"/>
        <v>#REF!</v>
      </c>
      <c r="AB444" s="6" t="e">
        <f t="shared" si="142"/>
        <v>#REF!</v>
      </c>
      <c r="AC444" s="6" t="e">
        <f t="shared" si="143"/>
        <v>#REF!</v>
      </c>
    </row>
    <row r="445" spans="1:29">
      <c r="A445" s="10" t="str">
        <f t="shared" si="132"/>
        <v/>
      </c>
      <c r="B445" s="10"/>
      <c r="C445" s="10" t="s">
        <v>1152</v>
      </c>
      <c r="D445" s="10" t="s">
        <v>955</v>
      </c>
      <c r="E445" s="10" t="s">
        <v>18</v>
      </c>
      <c r="F445" s="26">
        <v>332701</v>
      </c>
      <c r="G445" s="27">
        <v>0.03</v>
      </c>
      <c r="H445" s="27">
        <v>0.03</v>
      </c>
      <c r="I445" s="21">
        <v>87.384631310000003</v>
      </c>
      <c r="J445" s="11" t="e">
        <f>SUMIF(#REF!,C:C,#REF!)</f>
        <v>#REF!</v>
      </c>
      <c r="K445" s="14" t="e">
        <f>SUMIF(#REF!,C:C,#REF!)</f>
        <v>#REF!</v>
      </c>
      <c r="L445" s="14" t="e">
        <f>SUMIF(#REF!,C:C,#REF!)</f>
        <v>#REF!</v>
      </c>
      <c r="M445" s="13" t="e">
        <f>SUMIF(#REF!,C:C,#REF!)</f>
        <v>#REF!</v>
      </c>
      <c r="N445" s="13"/>
      <c r="O445" s="13"/>
      <c r="P445" s="13"/>
      <c r="Q445" s="13"/>
      <c r="R445" s="10" t="str">
        <f t="shared" si="134"/>
        <v>AU000000WES1</v>
      </c>
      <c r="S445" s="10" t="str">
        <f t="shared" si="135"/>
        <v>Wesfarmers Ltd</v>
      </c>
      <c r="T445" s="10" t="str">
        <f t="shared" si="136"/>
        <v>Australien</v>
      </c>
      <c r="U445" s="11" t="e">
        <f t="shared" si="137"/>
        <v>#REF!</v>
      </c>
      <c r="V445" s="14" t="e">
        <f t="shared" si="138"/>
        <v>#REF!</v>
      </c>
      <c r="W445" s="14" t="e">
        <f t="shared" si="139"/>
        <v>#REF!</v>
      </c>
      <c r="X445" s="14" t="e">
        <f t="shared" si="140"/>
        <v>#REF!</v>
      </c>
      <c r="Y445" s="6"/>
      <c r="Z445" s="6" t="e">
        <f t="shared" si="133"/>
        <v>#REF!</v>
      </c>
      <c r="AA445" s="6" t="e">
        <f t="shared" si="141"/>
        <v>#REF!</v>
      </c>
      <c r="AB445" s="6" t="e">
        <f t="shared" si="142"/>
        <v>#REF!</v>
      </c>
      <c r="AC445" s="6" t="e">
        <f t="shared" si="143"/>
        <v>#REF!</v>
      </c>
    </row>
    <row r="446" spans="1:29">
      <c r="A446" s="10" t="str">
        <f t="shared" ref="A446:A463" si="151">PROPER(B446)</f>
        <v/>
      </c>
      <c r="B446" s="10"/>
      <c r="C446" s="10" t="s">
        <v>665</v>
      </c>
      <c r="D446" s="10" t="s">
        <v>717</v>
      </c>
      <c r="E446" s="10" t="s">
        <v>341</v>
      </c>
      <c r="F446" s="26">
        <v>1087800</v>
      </c>
      <c r="G446" s="27">
        <v>0.05</v>
      </c>
      <c r="H446" s="27">
        <v>0.05</v>
      </c>
      <c r="I446" s="21">
        <v>14.7702779</v>
      </c>
      <c r="J446" s="11" t="e">
        <f>SUMIF(#REF!,C:C,#REF!)</f>
        <v>#REF!</v>
      </c>
      <c r="K446" s="14" t="e">
        <f>SUMIF(#REF!,C:C,#REF!)</f>
        <v>#REF!</v>
      </c>
      <c r="L446" s="14" t="e">
        <f>SUMIF(#REF!,C:C,#REF!)</f>
        <v>#REF!</v>
      </c>
      <c r="M446" s="13" t="e">
        <f>SUMIF(#REF!,C:C,#REF!)</f>
        <v>#REF!</v>
      </c>
      <c r="N446" s="13"/>
      <c r="O446" s="13"/>
      <c r="P446" s="13"/>
      <c r="Q446" s="13"/>
      <c r="R446" s="10" t="str">
        <f t="shared" si="134"/>
        <v>CNE100000619</v>
      </c>
      <c r="S446" s="10" t="str">
        <f t="shared" si="135"/>
        <v>Western Mining Co Ltd</v>
      </c>
      <c r="T446" s="10" t="str">
        <f t="shared" si="136"/>
        <v>Kina</v>
      </c>
      <c r="U446" s="11" t="e">
        <f t="shared" si="137"/>
        <v>#REF!</v>
      </c>
      <c r="V446" s="14" t="e">
        <f t="shared" si="138"/>
        <v>#REF!</v>
      </c>
      <c r="W446" s="14" t="e">
        <f t="shared" si="139"/>
        <v>#REF!</v>
      </c>
      <c r="X446" s="14" t="e">
        <f t="shared" si="140"/>
        <v>#REF!</v>
      </c>
      <c r="Y446" s="6"/>
      <c r="Z446" s="6" t="e">
        <f t="shared" si="133"/>
        <v>#REF!</v>
      </c>
      <c r="AA446" s="6" t="e">
        <f t="shared" si="141"/>
        <v>#REF!</v>
      </c>
      <c r="AB446" s="6" t="e">
        <f t="shared" si="142"/>
        <v>#REF!</v>
      </c>
      <c r="AC446" s="6" t="e">
        <f t="shared" si="143"/>
        <v>#REF!</v>
      </c>
    </row>
    <row r="447" spans="1:29">
      <c r="A447" s="10" t="str">
        <f t="shared" si="151"/>
        <v/>
      </c>
      <c r="B447" s="10"/>
      <c r="C447" s="10" t="s">
        <v>666</v>
      </c>
      <c r="D447" s="10" t="s">
        <v>718</v>
      </c>
      <c r="E447" s="10" t="s">
        <v>5</v>
      </c>
      <c r="F447" s="26">
        <v>993994</v>
      </c>
      <c r="G447" s="27">
        <v>0.27</v>
      </c>
      <c r="H447" s="27">
        <v>0.27</v>
      </c>
      <c r="I447" s="21">
        <v>79.957053340000002</v>
      </c>
      <c r="J447" s="11" t="e">
        <f>SUMIF(#REF!,C:C,#REF!)</f>
        <v>#REF!</v>
      </c>
      <c r="K447" s="14" t="e">
        <f>SUMIF(#REF!,C:C,#REF!)</f>
        <v>#REF!</v>
      </c>
      <c r="L447" s="14" t="e">
        <f>SUMIF(#REF!,C:C,#REF!)</f>
        <v>#REF!</v>
      </c>
      <c r="M447" s="13" t="e">
        <f>SUMIF(#REF!,C:C,#REF!)</f>
        <v>#REF!</v>
      </c>
      <c r="N447" s="13"/>
      <c r="O447" s="13"/>
      <c r="P447" s="13"/>
      <c r="Q447" s="13"/>
      <c r="R447" s="10" t="str">
        <f t="shared" si="134"/>
        <v>US9598021098</v>
      </c>
      <c r="S447" s="10" t="str">
        <f t="shared" si="135"/>
        <v>Western Union Co/The</v>
      </c>
      <c r="T447" s="10" t="str">
        <f t="shared" si="136"/>
        <v>USA</v>
      </c>
      <c r="U447" s="11" t="e">
        <f t="shared" si="137"/>
        <v>#REF!</v>
      </c>
      <c r="V447" s="14" t="e">
        <f t="shared" si="138"/>
        <v>#REF!</v>
      </c>
      <c r="W447" s="14" t="e">
        <f t="shared" si="139"/>
        <v>#REF!</v>
      </c>
      <c r="X447" s="14" t="e">
        <f t="shared" si="140"/>
        <v>#REF!</v>
      </c>
      <c r="Y447" s="6"/>
      <c r="Z447" s="6" t="e">
        <f t="shared" si="133"/>
        <v>#REF!</v>
      </c>
      <c r="AA447" s="6" t="e">
        <f t="shared" si="141"/>
        <v>#REF!</v>
      </c>
      <c r="AB447" s="6" t="e">
        <f t="shared" si="142"/>
        <v>#REF!</v>
      </c>
      <c r="AC447" s="6" t="e">
        <f t="shared" si="143"/>
        <v>#REF!</v>
      </c>
    </row>
    <row r="448" spans="1:29">
      <c r="A448" s="10" t="str">
        <f t="shared" si="151"/>
        <v/>
      </c>
      <c r="B448" s="10"/>
      <c r="C448" s="10" t="s">
        <v>667</v>
      </c>
      <c r="D448" s="10" t="s">
        <v>719</v>
      </c>
      <c r="E448" s="10" t="s">
        <v>18</v>
      </c>
      <c r="F448" s="26">
        <v>814498</v>
      </c>
      <c r="G448" s="27">
        <v>0.02</v>
      </c>
      <c r="H448" s="27">
        <v>0.02</v>
      </c>
      <c r="I448" s="21">
        <v>85.886902390000003</v>
      </c>
      <c r="J448" s="11" t="e">
        <f>SUMIF(#REF!,C:C,#REF!)</f>
        <v>#REF!</v>
      </c>
      <c r="K448" s="14" t="e">
        <f>SUMIF(#REF!,C:C,#REF!)</f>
        <v>#REF!</v>
      </c>
      <c r="L448" s="14" t="e">
        <f>SUMIF(#REF!,C:C,#REF!)</f>
        <v>#REF!</v>
      </c>
      <c r="M448" s="13" t="e">
        <f>SUMIF(#REF!,C:C,#REF!)</f>
        <v>#REF!</v>
      </c>
      <c r="N448" s="13"/>
      <c r="O448" s="13"/>
      <c r="P448" s="13"/>
      <c r="Q448" s="13"/>
      <c r="R448" s="10" t="str">
        <f t="shared" si="134"/>
        <v>AU000000WBC1</v>
      </c>
      <c r="S448" s="10" t="str">
        <f t="shared" si="135"/>
        <v>Westpac Banking Corp</v>
      </c>
      <c r="T448" s="10" t="str">
        <f t="shared" si="136"/>
        <v>Australien</v>
      </c>
      <c r="U448" s="11" t="e">
        <f t="shared" si="137"/>
        <v>#REF!</v>
      </c>
      <c r="V448" s="14" t="e">
        <f t="shared" si="138"/>
        <v>#REF!</v>
      </c>
      <c r="W448" s="14" t="e">
        <f t="shared" si="139"/>
        <v>#REF!</v>
      </c>
      <c r="X448" s="14" t="e">
        <f t="shared" si="140"/>
        <v>#REF!</v>
      </c>
      <c r="Y448" s="6"/>
      <c r="Z448" s="6" t="e">
        <f t="shared" si="133"/>
        <v>#REF!</v>
      </c>
      <c r="AA448" s="6" t="e">
        <f t="shared" si="141"/>
        <v>#REF!</v>
      </c>
      <c r="AB448" s="6" t="e">
        <f t="shared" si="142"/>
        <v>#REF!</v>
      </c>
      <c r="AC448" s="6" t="e">
        <f t="shared" si="143"/>
        <v>#REF!</v>
      </c>
    </row>
    <row r="449" spans="1:29">
      <c r="A449" s="10" t="str">
        <f t="shared" si="151"/>
        <v/>
      </c>
      <c r="B449" s="10"/>
      <c r="C449" s="10" t="s">
        <v>1153</v>
      </c>
      <c r="D449" s="10" t="s">
        <v>956</v>
      </c>
      <c r="E449" s="10" t="s">
        <v>21</v>
      </c>
      <c r="F449" s="26">
        <v>231414</v>
      </c>
      <c r="G449" s="27">
        <v>0.12</v>
      </c>
      <c r="H449" s="27">
        <v>0.12</v>
      </c>
      <c r="I449" s="21">
        <v>72.78194001</v>
      </c>
      <c r="J449" s="11" t="e">
        <f>SUMIF(#REF!,C:C,#REF!)</f>
        <v>#REF!</v>
      </c>
      <c r="K449" s="14" t="e">
        <f>SUMIF(#REF!,C:C,#REF!)</f>
        <v>#REF!</v>
      </c>
      <c r="L449" s="14" t="e">
        <f>SUMIF(#REF!,C:C,#REF!)</f>
        <v>#REF!</v>
      </c>
      <c r="M449" s="13" t="e">
        <f>SUMIF(#REF!,C:C,#REF!)</f>
        <v>#REF!</v>
      </c>
      <c r="N449" s="13"/>
      <c r="O449" s="13"/>
      <c r="P449" s="13"/>
      <c r="Q449" s="13"/>
      <c r="R449" s="10" t="str">
        <f t="shared" si="134"/>
        <v>GB00B1KJJ408</v>
      </c>
      <c r="S449" s="10" t="str">
        <f t="shared" si="135"/>
        <v>Whitbread PLC</v>
      </c>
      <c r="T449" s="10" t="str">
        <f t="shared" si="136"/>
        <v>Storbritannien</v>
      </c>
      <c r="U449" s="11" t="e">
        <f t="shared" si="137"/>
        <v>#REF!</v>
      </c>
      <c r="V449" s="14" t="e">
        <f t="shared" si="138"/>
        <v>#REF!</v>
      </c>
      <c r="W449" s="14" t="e">
        <f t="shared" si="139"/>
        <v>#REF!</v>
      </c>
      <c r="X449" s="14" t="e">
        <f t="shared" si="140"/>
        <v>#REF!</v>
      </c>
      <c r="Y449" s="6"/>
      <c r="Z449" s="6" t="e">
        <f t="shared" si="133"/>
        <v>#REF!</v>
      </c>
      <c r="AA449" s="6" t="e">
        <f t="shared" si="141"/>
        <v>#REF!</v>
      </c>
      <c r="AB449" s="6" t="e">
        <f t="shared" si="142"/>
        <v>#REF!</v>
      </c>
      <c r="AC449" s="6" t="e">
        <f t="shared" si="143"/>
        <v>#REF!</v>
      </c>
    </row>
    <row r="450" spans="1:29">
      <c r="A450" s="10" t="str">
        <f t="shared" si="151"/>
        <v>Wolters Kluwer Nv</v>
      </c>
      <c r="B450" s="10" t="str">
        <f>LOWER(D450)</f>
        <v>wolters kluwer nv</v>
      </c>
      <c r="C450" s="10" t="s">
        <v>272</v>
      </c>
      <c r="D450" s="10" t="s">
        <v>79</v>
      </c>
      <c r="E450" s="10" t="s">
        <v>8</v>
      </c>
      <c r="F450" s="26">
        <v>74827</v>
      </c>
      <c r="G450" s="27">
        <v>0.03</v>
      </c>
      <c r="H450" s="27">
        <v>0.03</v>
      </c>
      <c r="I450" s="21">
        <v>71.78906757</v>
      </c>
      <c r="J450" s="11" t="e">
        <f>SUMIF(#REF!,C:C,#REF!)</f>
        <v>#REF!</v>
      </c>
      <c r="K450" s="14" t="e">
        <f>SUMIF(#REF!,C:C,#REF!)</f>
        <v>#REF!</v>
      </c>
      <c r="L450" s="14" t="e">
        <f>SUMIF(#REF!,C:C,#REF!)</f>
        <v>#REF!</v>
      </c>
      <c r="M450" s="13" t="e">
        <f>SUMIF(#REF!,C:C,#REF!)</f>
        <v>#REF!</v>
      </c>
      <c r="N450" s="13"/>
      <c r="O450" s="13"/>
      <c r="P450" s="13"/>
      <c r="Q450" s="13"/>
      <c r="R450" s="10" t="str">
        <f t="shared" si="134"/>
        <v>NL0000395903</v>
      </c>
      <c r="S450" s="10" t="str">
        <f t="shared" si="135"/>
        <v>Wolters Kluwer NV</v>
      </c>
      <c r="T450" s="10" t="str">
        <f t="shared" si="136"/>
        <v>Holland</v>
      </c>
      <c r="U450" s="11" t="e">
        <f t="shared" si="137"/>
        <v>#REF!</v>
      </c>
      <c r="V450" s="14" t="e">
        <f t="shared" si="138"/>
        <v>#REF!</v>
      </c>
      <c r="W450" s="14" t="e">
        <f t="shared" si="139"/>
        <v>#REF!</v>
      </c>
      <c r="X450" s="14" t="e">
        <f t="shared" si="140"/>
        <v>#REF!</v>
      </c>
      <c r="Y450" s="6"/>
      <c r="Z450" s="6" t="e">
        <f t="shared" si="133"/>
        <v>#REF!</v>
      </c>
      <c r="AA450" s="6" t="e">
        <f t="shared" si="141"/>
        <v>#REF!</v>
      </c>
      <c r="AB450" s="6" t="e">
        <f t="shared" si="142"/>
        <v>#REF!</v>
      </c>
      <c r="AC450" s="6" t="e">
        <f t="shared" si="143"/>
        <v>#REF!</v>
      </c>
    </row>
    <row r="451" spans="1:29">
      <c r="A451" s="10" t="str">
        <f t="shared" si="151"/>
        <v/>
      </c>
      <c r="B451" s="10"/>
      <c r="C451" s="10" t="s">
        <v>552</v>
      </c>
      <c r="D451" s="10" t="s">
        <v>611</v>
      </c>
      <c r="E451" s="10" t="s">
        <v>18</v>
      </c>
      <c r="F451" s="26">
        <v>602502</v>
      </c>
      <c r="G451" s="27">
        <v>0.03</v>
      </c>
      <c r="H451" s="27">
        <v>0.03</v>
      </c>
      <c r="I451" s="21">
        <v>86.171048909999996</v>
      </c>
      <c r="J451" s="11" t="e">
        <f>SUMIF(#REF!,C:C,#REF!)</f>
        <v>#REF!</v>
      </c>
      <c r="K451" s="14" t="e">
        <f>SUMIF(#REF!,C:C,#REF!)</f>
        <v>#REF!</v>
      </c>
      <c r="L451" s="14" t="e">
        <f>SUMIF(#REF!,C:C,#REF!)</f>
        <v>#REF!</v>
      </c>
      <c r="M451" s="13" t="e">
        <f>SUMIF(#REF!,C:C,#REF!)</f>
        <v>#REF!</v>
      </c>
      <c r="N451" s="13"/>
      <c r="O451" s="13"/>
      <c r="P451" s="13"/>
      <c r="Q451" s="13"/>
      <c r="R451" s="10" t="str">
        <f t="shared" si="134"/>
        <v>AU0000224040</v>
      </c>
      <c r="S451" s="10" t="str">
        <f t="shared" si="135"/>
        <v>Woodside Energy Group Ltd</v>
      </c>
      <c r="T451" s="10" t="str">
        <f t="shared" si="136"/>
        <v>Australien</v>
      </c>
      <c r="U451" s="11" t="e">
        <f t="shared" si="137"/>
        <v>#REF!</v>
      </c>
      <c r="V451" s="14" t="e">
        <f t="shared" si="138"/>
        <v>#REF!</v>
      </c>
      <c r="W451" s="14" t="e">
        <f t="shared" si="139"/>
        <v>#REF!</v>
      </c>
      <c r="X451" s="14" t="e">
        <f t="shared" si="140"/>
        <v>#REF!</v>
      </c>
      <c r="Y451" s="6"/>
      <c r="Z451" s="6" t="e">
        <f t="shared" si="133"/>
        <v>#REF!</v>
      </c>
      <c r="AA451" s="6" t="e">
        <f t="shared" si="141"/>
        <v>#REF!</v>
      </c>
      <c r="AB451" s="6" t="e">
        <f t="shared" si="142"/>
        <v>#REF!</v>
      </c>
      <c r="AC451" s="6" t="e">
        <f t="shared" si="143"/>
        <v>#REF!</v>
      </c>
    </row>
    <row r="452" spans="1:29">
      <c r="A452" s="10" t="str">
        <f t="shared" si="151"/>
        <v/>
      </c>
      <c r="B452" s="10"/>
      <c r="C452" s="10" t="s">
        <v>273</v>
      </c>
      <c r="D452" s="10" t="s">
        <v>80</v>
      </c>
      <c r="E452" s="10" t="s">
        <v>18</v>
      </c>
      <c r="F452" s="26">
        <v>507534</v>
      </c>
      <c r="G452" s="27">
        <v>0.04</v>
      </c>
      <c r="H452" s="27">
        <v>0.04</v>
      </c>
      <c r="I452" s="21">
        <v>86.937974199999999</v>
      </c>
      <c r="J452" s="11" t="e">
        <f>SUMIF(#REF!,C:C,#REF!)</f>
        <v>#REF!</v>
      </c>
      <c r="K452" s="14" t="e">
        <f>SUMIF(#REF!,C:C,#REF!)</f>
        <v>#REF!</v>
      </c>
      <c r="L452" s="14" t="e">
        <f>SUMIF(#REF!,C:C,#REF!)</f>
        <v>#REF!</v>
      </c>
      <c r="M452" s="13" t="e">
        <f>SUMIF(#REF!,C:C,#REF!)</f>
        <v>#REF!</v>
      </c>
      <c r="N452" s="13"/>
      <c r="O452" s="13"/>
      <c r="P452" s="13"/>
      <c r="Q452" s="13"/>
      <c r="R452" s="10" t="str">
        <f t="shared" si="134"/>
        <v>AU000000WOW2</v>
      </c>
      <c r="S452" s="10" t="str">
        <f t="shared" si="135"/>
        <v>Woolworths Group Ltd</v>
      </c>
      <c r="T452" s="10" t="str">
        <f t="shared" si="136"/>
        <v>Australien</v>
      </c>
      <c r="U452" s="11" t="e">
        <f t="shared" si="137"/>
        <v>#REF!</v>
      </c>
      <c r="V452" s="14" t="e">
        <f t="shared" si="138"/>
        <v>#REF!</v>
      </c>
      <c r="W452" s="14" t="e">
        <f t="shared" si="139"/>
        <v>#REF!</v>
      </c>
      <c r="X452" s="14" t="e">
        <f t="shared" si="140"/>
        <v>#REF!</v>
      </c>
      <c r="Y452" s="6"/>
      <c r="Z452" s="6" t="e">
        <f t="shared" si="133"/>
        <v>#REF!</v>
      </c>
      <c r="AA452" s="6" t="e">
        <f t="shared" si="141"/>
        <v>#REF!</v>
      </c>
      <c r="AB452" s="6" t="e">
        <f t="shared" si="142"/>
        <v>#REF!</v>
      </c>
      <c r="AC452" s="6" t="e">
        <f t="shared" si="143"/>
        <v>#REF!</v>
      </c>
    </row>
    <row r="453" spans="1:29">
      <c r="A453" s="10" t="str">
        <f t="shared" si="151"/>
        <v/>
      </c>
      <c r="B453" s="10"/>
      <c r="C453" s="10" t="s">
        <v>668</v>
      </c>
      <c r="D453" s="10" t="s">
        <v>720</v>
      </c>
      <c r="E453" s="10" t="s">
        <v>21</v>
      </c>
      <c r="F453" s="26">
        <v>215000</v>
      </c>
      <c r="G453" s="27">
        <v>0.51</v>
      </c>
      <c r="H453" s="27">
        <v>0.51</v>
      </c>
      <c r="I453" s="21">
        <v>0</v>
      </c>
      <c r="J453" s="11" t="e">
        <f>SUMIF(#REF!,C:C,#REF!)</f>
        <v>#REF!</v>
      </c>
      <c r="K453" s="14" t="e">
        <f>SUMIF(#REF!,C:C,#REF!)</f>
        <v>#REF!</v>
      </c>
      <c r="L453" s="14" t="e">
        <f>SUMIF(#REF!,C:C,#REF!)</f>
        <v>#REF!</v>
      </c>
      <c r="M453" s="13" t="e">
        <f>SUMIF(#REF!,C:C,#REF!)</f>
        <v>#REF!</v>
      </c>
      <c r="N453" s="13"/>
      <c r="O453" s="13"/>
      <c r="P453" s="13"/>
      <c r="Q453" s="13"/>
      <c r="R453" s="10" t="str">
        <f t="shared" si="134"/>
        <v>GB00B3P21X12</v>
      </c>
      <c r="S453" s="10" t="str">
        <f t="shared" si="135"/>
        <v>Worldlink Group PLC</v>
      </c>
      <c r="T453" s="10" t="str">
        <f t="shared" si="136"/>
        <v>Storbritannien</v>
      </c>
      <c r="U453" s="11" t="e">
        <f t="shared" si="137"/>
        <v>#REF!</v>
      </c>
      <c r="V453" s="14" t="e">
        <f t="shared" si="138"/>
        <v>#REF!</v>
      </c>
      <c r="W453" s="14" t="e">
        <f t="shared" si="139"/>
        <v>#REF!</v>
      </c>
      <c r="X453" s="14" t="e">
        <f t="shared" si="140"/>
        <v>#REF!</v>
      </c>
      <c r="Y453" s="6"/>
      <c r="Z453" s="6" t="e">
        <f t="shared" si="133"/>
        <v>#REF!</v>
      </c>
      <c r="AA453" s="6" t="e">
        <f t="shared" si="141"/>
        <v>#REF!</v>
      </c>
      <c r="AB453" s="6" t="e">
        <f t="shared" si="142"/>
        <v>#REF!</v>
      </c>
      <c r="AC453" s="6" t="e">
        <f t="shared" si="143"/>
        <v>#REF!</v>
      </c>
    </row>
    <row r="454" spans="1:29">
      <c r="A454" s="10" t="str">
        <f t="shared" si="151"/>
        <v/>
      </c>
      <c r="B454" s="10"/>
      <c r="C454" s="10" t="s">
        <v>1154</v>
      </c>
      <c r="D454" s="10" t="s">
        <v>957</v>
      </c>
      <c r="E454" s="10" t="s">
        <v>19</v>
      </c>
      <c r="F454" s="26">
        <v>83963</v>
      </c>
      <c r="G454" s="27">
        <v>6.9999999999999993E-2</v>
      </c>
      <c r="H454" s="27">
        <v>6.9999999999999993E-2</v>
      </c>
      <c r="I454" s="21">
        <v>79.813157500000003</v>
      </c>
      <c r="J454" s="11" t="e">
        <f>SUMIF(#REF!,C:C,#REF!)</f>
        <v>#REF!</v>
      </c>
      <c r="K454" s="14" t="e">
        <f>SUMIF(#REF!,C:C,#REF!)</f>
        <v>#REF!</v>
      </c>
      <c r="L454" s="14" t="e">
        <f>SUMIF(#REF!,C:C,#REF!)</f>
        <v>#REF!</v>
      </c>
      <c r="M454" s="13" t="e">
        <f>SUMIF(#REF!,C:C,#REF!)</f>
        <v>#REF!</v>
      </c>
      <c r="N454" s="13"/>
      <c r="O454" s="13"/>
      <c r="P454" s="13"/>
      <c r="Q454" s="13"/>
      <c r="R454" s="10" t="str">
        <f t="shared" si="134"/>
        <v>CA92938W2022</v>
      </c>
      <c r="S454" s="10" t="str">
        <f t="shared" si="135"/>
        <v>WSP Global Inc</v>
      </c>
      <c r="T454" s="10" t="str">
        <f t="shared" si="136"/>
        <v>Canada</v>
      </c>
      <c r="U454" s="11" t="e">
        <f t="shared" si="137"/>
        <v>#REF!</v>
      </c>
      <c r="V454" s="14" t="e">
        <f t="shared" si="138"/>
        <v>#REF!</v>
      </c>
      <c r="W454" s="14" t="e">
        <f t="shared" si="139"/>
        <v>#REF!</v>
      </c>
      <c r="X454" s="14" t="e">
        <f t="shared" si="140"/>
        <v>#REF!</v>
      </c>
      <c r="Y454" s="6"/>
      <c r="Z454" s="6" t="e">
        <f t="shared" si="133"/>
        <v>#REF!</v>
      </c>
      <c r="AA454" s="6" t="e">
        <f t="shared" si="141"/>
        <v>#REF!</v>
      </c>
      <c r="AB454" s="6" t="e">
        <f t="shared" si="142"/>
        <v>#REF!</v>
      </c>
      <c r="AC454" s="6" t="e">
        <f t="shared" si="143"/>
        <v>#REF!</v>
      </c>
    </row>
    <row r="455" spans="1:29">
      <c r="A455" s="10" t="str">
        <f t="shared" si="151"/>
        <v/>
      </c>
      <c r="B455" s="10"/>
      <c r="C455" s="10" t="s">
        <v>482</v>
      </c>
      <c r="D455" s="10" t="s">
        <v>483</v>
      </c>
      <c r="E455" s="10" t="s">
        <v>5</v>
      </c>
      <c r="F455" s="26">
        <v>14050</v>
      </c>
      <c r="G455" s="27">
        <v>0.03</v>
      </c>
      <c r="H455" s="27">
        <v>0.03</v>
      </c>
      <c r="I455" s="21">
        <v>78.571525410000007</v>
      </c>
      <c r="J455" s="11" t="e">
        <f>SUMIF(#REF!,C:C,#REF!)</f>
        <v>#REF!</v>
      </c>
      <c r="K455" s="14" t="e">
        <f>SUMIF(#REF!,C:C,#REF!)</f>
        <v>#REF!</v>
      </c>
      <c r="L455" s="14" t="e">
        <f>SUMIF(#REF!,C:C,#REF!)</f>
        <v>#REF!</v>
      </c>
      <c r="M455" s="13" t="e">
        <f>SUMIF(#REF!,C:C,#REF!)</f>
        <v>#REF!</v>
      </c>
      <c r="N455" s="13"/>
      <c r="O455" s="13"/>
      <c r="P455" s="13"/>
      <c r="Q455" s="13"/>
      <c r="R455" s="10" t="str">
        <f t="shared" si="134"/>
        <v>US3848021040</v>
      </c>
      <c r="S455" s="10" t="str">
        <f t="shared" si="135"/>
        <v>WW Grainger Inc</v>
      </c>
      <c r="T455" s="10" t="str">
        <f t="shared" si="136"/>
        <v>USA</v>
      </c>
      <c r="U455" s="11" t="e">
        <f t="shared" si="137"/>
        <v>#REF!</v>
      </c>
      <c r="V455" s="14" t="e">
        <f t="shared" si="138"/>
        <v>#REF!</v>
      </c>
      <c r="W455" s="14" t="e">
        <f t="shared" si="139"/>
        <v>#REF!</v>
      </c>
      <c r="X455" s="14" t="e">
        <f t="shared" si="140"/>
        <v>#REF!</v>
      </c>
      <c r="Y455" s="6"/>
      <c r="Z455" s="6" t="e">
        <f t="shared" si="133"/>
        <v>#REF!</v>
      </c>
      <c r="AA455" s="6" t="e">
        <f t="shared" si="141"/>
        <v>#REF!</v>
      </c>
      <c r="AB455" s="6" t="e">
        <f t="shared" si="142"/>
        <v>#REF!</v>
      </c>
      <c r="AC455" s="6" t="e">
        <f t="shared" si="143"/>
        <v>#REF!</v>
      </c>
    </row>
    <row r="456" spans="1:29">
      <c r="A456" s="10" t="str">
        <f t="shared" si="151"/>
        <v/>
      </c>
      <c r="B456" s="10"/>
      <c r="C456" s="10" t="s">
        <v>412</v>
      </c>
      <c r="D456" s="10" t="s">
        <v>452</v>
      </c>
      <c r="E456" s="10" t="s">
        <v>17</v>
      </c>
      <c r="F456" s="26">
        <v>927000</v>
      </c>
      <c r="G456" s="27">
        <v>0.26</v>
      </c>
      <c r="H456" s="27">
        <v>0.26</v>
      </c>
      <c r="I456" s="21">
        <v>55.887426990000002</v>
      </c>
      <c r="J456" s="11" t="e">
        <f>SUMIF(#REF!,C:C,#REF!)</f>
        <v>#REF!</v>
      </c>
      <c r="K456" s="14" t="e">
        <f>SUMIF(#REF!,C:C,#REF!)</f>
        <v>#REF!</v>
      </c>
      <c r="L456" s="14" t="e">
        <f>SUMIF(#REF!,C:C,#REF!)</f>
        <v>#REF!</v>
      </c>
      <c r="M456" s="13" t="e">
        <f>SUMIF(#REF!,C:C,#REF!)</f>
        <v>#REF!</v>
      </c>
      <c r="N456" s="13"/>
      <c r="O456" s="13"/>
      <c r="P456" s="13"/>
      <c r="Q456" s="13"/>
      <c r="R456" s="10" t="str">
        <f t="shared" si="134"/>
        <v>JP3942800008</v>
      </c>
      <c r="S456" s="10" t="str">
        <f t="shared" si="135"/>
        <v>Yamaha Motor Co Ltd</v>
      </c>
      <c r="T456" s="10" t="str">
        <f t="shared" si="136"/>
        <v>Japan</v>
      </c>
      <c r="U456" s="11" t="e">
        <f t="shared" si="137"/>
        <v>#REF!</v>
      </c>
      <c r="V456" s="14" t="e">
        <f t="shared" si="138"/>
        <v>#REF!</v>
      </c>
      <c r="W456" s="14" t="e">
        <f t="shared" si="139"/>
        <v>#REF!</v>
      </c>
      <c r="X456" s="14" t="e">
        <f t="shared" si="140"/>
        <v>#REF!</v>
      </c>
      <c r="Y456" s="6"/>
      <c r="Z456" s="6" t="e">
        <f t="shared" si="133"/>
        <v>#REF!</v>
      </c>
      <c r="AA456" s="6" t="e">
        <f t="shared" si="141"/>
        <v>#REF!</v>
      </c>
      <c r="AB456" s="6" t="e">
        <f t="shared" si="142"/>
        <v>#REF!</v>
      </c>
      <c r="AC456" s="6" t="e">
        <f t="shared" si="143"/>
        <v>#REF!</v>
      </c>
    </row>
    <row r="457" spans="1:29">
      <c r="A457" s="10" t="str">
        <f t="shared" si="151"/>
        <v/>
      </c>
      <c r="B457" s="10"/>
      <c r="C457" s="10" t="s">
        <v>1155</v>
      </c>
      <c r="D457" s="10" t="s">
        <v>958</v>
      </c>
      <c r="E457" s="10" t="s">
        <v>17</v>
      </c>
      <c r="F457" s="26">
        <v>415500</v>
      </c>
      <c r="G457" s="27">
        <v>0.15</v>
      </c>
      <c r="H457" s="27">
        <v>0.15</v>
      </c>
      <c r="I457" s="21">
        <v>53.480817829999999</v>
      </c>
      <c r="J457" s="11" t="e">
        <f>SUMIF(#REF!,C:C,#REF!)</f>
        <v>#REF!</v>
      </c>
      <c r="K457" s="14" t="e">
        <f>SUMIF(#REF!,C:C,#REF!)</f>
        <v>#REF!</v>
      </c>
      <c r="L457" s="14" t="e">
        <f>SUMIF(#REF!,C:C,#REF!)</f>
        <v>#REF!</v>
      </c>
      <c r="M457" s="13" t="e">
        <f>SUMIF(#REF!,C:C,#REF!)</f>
        <v>#REF!</v>
      </c>
      <c r="N457" s="13"/>
      <c r="O457" s="13"/>
      <c r="P457" s="13"/>
      <c r="Q457" s="13"/>
      <c r="R457" s="10" t="str">
        <f t="shared" si="134"/>
        <v>JP3955000009</v>
      </c>
      <c r="S457" s="10" t="str">
        <f t="shared" si="135"/>
        <v>Yokogawa Electric Corp</v>
      </c>
      <c r="T457" s="10" t="str">
        <f t="shared" si="136"/>
        <v>Japan</v>
      </c>
      <c r="U457" s="11" t="e">
        <f t="shared" si="137"/>
        <v>#REF!</v>
      </c>
      <c r="V457" s="14" t="e">
        <f t="shared" si="138"/>
        <v>#REF!</v>
      </c>
      <c r="W457" s="14" t="e">
        <f t="shared" si="139"/>
        <v>#REF!</v>
      </c>
      <c r="X457" s="14" t="e">
        <f t="shared" si="140"/>
        <v>#REF!</v>
      </c>
      <c r="Y457" s="6"/>
      <c r="Z457" s="6" t="e">
        <f t="shared" si="133"/>
        <v>#REF!</v>
      </c>
      <c r="AA457" s="6" t="e">
        <f t="shared" si="141"/>
        <v>#REF!</v>
      </c>
      <c r="AB457" s="6" t="e">
        <f t="shared" si="142"/>
        <v>#REF!</v>
      </c>
      <c r="AC457" s="6" t="e">
        <f t="shared" si="143"/>
        <v>#REF!</v>
      </c>
    </row>
    <row r="458" spans="1:29">
      <c r="A458" s="10" t="str">
        <f t="shared" si="151"/>
        <v/>
      </c>
      <c r="B458" s="10"/>
      <c r="C458" s="10" t="s">
        <v>413</v>
      </c>
      <c r="D458" s="10" t="s">
        <v>453</v>
      </c>
      <c r="E458" s="10" t="s">
        <v>5</v>
      </c>
      <c r="F458" s="26">
        <v>89265</v>
      </c>
      <c r="G458" s="27">
        <v>0.03</v>
      </c>
      <c r="H458" s="27">
        <v>0.03</v>
      </c>
      <c r="I458" s="21">
        <v>78.7083169</v>
      </c>
      <c r="J458" s="11" t="e">
        <f>SUMIF(#REF!,C:C,#REF!)</f>
        <v>#REF!</v>
      </c>
      <c r="K458" s="14" t="e">
        <f>SUMIF(#REF!,C:C,#REF!)</f>
        <v>#REF!</v>
      </c>
      <c r="L458" s="14" t="e">
        <f>SUMIF(#REF!,C:C,#REF!)</f>
        <v>#REF!</v>
      </c>
      <c r="M458" s="13" t="e">
        <f>SUMIF(#REF!,C:C,#REF!)</f>
        <v>#REF!</v>
      </c>
      <c r="N458" s="13"/>
      <c r="O458" s="13"/>
      <c r="P458" s="13"/>
      <c r="Q458" s="13"/>
      <c r="R458" s="10" t="str">
        <f t="shared" si="134"/>
        <v>US9884981013</v>
      </c>
      <c r="S458" s="10" t="str">
        <f t="shared" si="135"/>
        <v>Yum! Brands Inc</v>
      </c>
      <c r="T458" s="10" t="str">
        <f t="shared" si="136"/>
        <v>USA</v>
      </c>
      <c r="U458" s="11" t="e">
        <f t="shared" si="137"/>
        <v>#REF!</v>
      </c>
      <c r="V458" s="14" t="e">
        <f t="shared" si="138"/>
        <v>#REF!</v>
      </c>
      <c r="W458" s="14" t="e">
        <f t="shared" si="139"/>
        <v>#REF!</v>
      </c>
      <c r="X458" s="14" t="e">
        <f t="shared" si="140"/>
        <v>#REF!</v>
      </c>
      <c r="Y458" s="6"/>
      <c r="Z458" s="6" t="e">
        <f t="shared" si="133"/>
        <v>#REF!</v>
      </c>
      <c r="AA458" s="6" t="e">
        <f t="shared" si="141"/>
        <v>#REF!</v>
      </c>
      <c r="AB458" s="6" t="e">
        <f t="shared" si="142"/>
        <v>#REF!</v>
      </c>
      <c r="AC458" s="6" t="e">
        <f t="shared" si="143"/>
        <v>#REF!</v>
      </c>
    </row>
    <row r="459" spans="1:29">
      <c r="A459" s="10"/>
      <c r="B459" s="10"/>
      <c r="C459" s="10" t="s">
        <v>1156</v>
      </c>
      <c r="D459" s="10" t="s">
        <v>959</v>
      </c>
      <c r="E459" s="10" t="s">
        <v>341</v>
      </c>
      <c r="F459" s="26">
        <v>1055000</v>
      </c>
      <c r="G459" s="27">
        <v>0.05</v>
      </c>
      <c r="H459" s="27">
        <v>0.05</v>
      </c>
      <c r="I459" s="21">
        <v>13.30099031</v>
      </c>
      <c r="J459" s="11" t="e">
        <f>SUMIF(#REF!,C:C,#REF!)</f>
        <v>#REF!</v>
      </c>
      <c r="K459" s="14" t="e">
        <f>SUMIF(#REF!,C:C,#REF!)</f>
        <v>#REF!</v>
      </c>
      <c r="L459" s="14" t="e">
        <f>SUMIF(#REF!,C:C,#REF!)</f>
        <v>#REF!</v>
      </c>
      <c r="M459" s="13" t="e">
        <f>SUMIF(#REF!,C:C,#REF!)</f>
        <v>#REF!</v>
      </c>
      <c r="N459" s="13"/>
      <c r="O459" s="13"/>
      <c r="P459" s="13"/>
      <c r="Q459" s="13"/>
      <c r="R459" s="10" t="str">
        <f t="shared" si="134"/>
        <v>CNE000000PY4</v>
      </c>
      <c r="S459" s="10" t="str">
        <f t="shared" ref="S459" si="152">D459</f>
        <v>Yutong Bus Co Ltd</v>
      </c>
      <c r="T459" s="10" t="str">
        <f t="shared" ref="T459" si="153">E459</f>
        <v>Kina</v>
      </c>
      <c r="U459" s="11" t="e">
        <f t="shared" ref="U459" si="154">F459+J459+N459</f>
        <v>#REF!</v>
      </c>
      <c r="V459" s="14" t="e">
        <f t="shared" ref="V459" si="155">G459+K459+O459</f>
        <v>#REF!</v>
      </c>
      <c r="W459" s="14" t="e">
        <f t="shared" ref="W459" si="156">H459+L459+P459</f>
        <v>#REF!</v>
      </c>
      <c r="X459" s="14" t="e">
        <f t="shared" ref="X459" si="157">I459+M459+Q459</f>
        <v>#REF!</v>
      </c>
      <c r="Y459" s="6"/>
      <c r="Z459" s="6" t="e">
        <f t="shared" si="133"/>
        <v>#REF!</v>
      </c>
      <c r="AA459" s="6" t="e">
        <f t="shared" si="141"/>
        <v>#REF!</v>
      </c>
      <c r="AB459" s="6" t="e">
        <f t="shared" si="142"/>
        <v>#REF!</v>
      </c>
      <c r="AC459" s="6" t="e">
        <f t="shared" si="143"/>
        <v>#REF!</v>
      </c>
    </row>
    <row r="460" spans="1:29">
      <c r="A460" s="10" t="str">
        <f t="shared" si="151"/>
        <v/>
      </c>
      <c r="B460" s="10"/>
      <c r="C460" s="10" t="s">
        <v>311</v>
      </c>
      <c r="D460" s="10" t="s">
        <v>340</v>
      </c>
      <c r="E460" s="10" t="s">
        <v>341</v>
      </c>
      <c r="F460" s="26">
        <v>1656800</v>
      </c>
      <c r="G460" s="27">
        <v>0.12</v>
      </c>
      <c r="H460" s="27">
        <v>0.12</v>
      </c>
      <c r="I460" s="21">
        <v>13.541877749999999</v>
      </c>
      <c r="J460" s="11" t="e">
        <f>SUMIF(#REF!,C:C,#REF!)</f>
        <v>#REF!</v>
      </c>
      <c r="K460" s="14" t="e">
        <f>SUMIF(#REF!,C:C,#REF!)</f>
        <v>#REF!</v>
      </c>
      <c r="L460" s="14" t="e">
        <f>SUMIF(#REF!,C:C,#REF!)</f>
        <v>#REF!</v>
      </c>
      <c r="M460" s="13" t="e">
        <f>SUMIF(#REF!,C:C,#REF!)</f>
        <v>#REF!</v>
      </c>
      <c r="N460" s="13"/>
      <c r="O460" s="13"/>
      <c r="P460" s="13"/>
      <c r="Q460" s="13"/>
      <c r="R460" s="10" t="str">
        <f t="shared" si="134"/>
        <v>CNE000001F62</v>
      </c>
      <c r="S460" s="10" t="str">
        <f t="shared" si="135"/>
        <v>Zhejiang Jiahua Energy Chemical Industry Co Ltd</v>
      </c>
      <c r="T460" s="10" t="str">
        <f t="shared" si="136"/>
        <v>Kina</v>
      </c>
      <c r="U460" s="11" t="e">
        <f t="shared" si="137"/>
        <v>#REF!</v>
      </c>
      <c r="V460" s="14" t="e">
        <f t="shared" si="138"/>
        <v>#REF!</v>
      </c>
      <c r="W460" s="14" t="e">
        <f t="shared" si="139"/>
        <v>#REF!</v>
      </c>
      <c r="X460" s="14" t="e">
        <f t="shared" si="140"/>
        <v>#REF!</v>
      </c>
      <c r="Y460" s="6"/>
      <c r="Z460" s="6" t="e">
        <f t="shared" si="133"/>
        <v>#REF!</v>
      </c>
      <c r="AA460" s="6" t="e">
        <f t="shared" si="141"/>
        <v>#REF!</v>
      </c>
      <c r="AB460" s="6" t="e">
        <f t="shared" si="142"/>
        <v>#REF!</v>
      </c>
      <c r="AC460" s="6" t="e">
        <f t="shared" si="143"/>
        <v>#REF!</v>
      </c>
    </row>
    <row r="461" spans="1:29">
      <c r="A461" s="10"/>
      <c r="B461" s="10"/>
      <c r="C461" s="10" t="s">
        <v>669</v>
      </c>
      <c r="D461" s="10" t="s">
        <v>721</v>
      </c>
      <c r="E461" s="10" t="s">
        <v>341</v>
      </c>
      <c r="F461" s="26">
        <v>264526</v>
      </c>
      <c r="G461" s="27">
        <v>0.03</v>
      </c>
      <c r="H461" s="27">
        <v>0.03</v>
      </c>
      <c r="I461" s="21">
        <v>13.342641220000001</v>
      </c>
      <c r="J461" s="11" t="e">
        <f>SUMIF(#REF!,C:C,#REF!)</f>
        <v>#REF!</v>
      </c>
      <c r="K461" s="14" t="e">
        <f>SUMIF(#REF!,C:C,#REF!)</f>
        <v>#REF!</v>
      </c>
      <c r="L461" s="14" t="e">
        <f>SUMIF(#REF!,C:C,#REF!)</f>
        <v>#REF!</v>
      </c>
      <c r="M461" s="13" t="e">
        <f>SUMIF(#REF!,C:C,#REF!)</f>
        <v>#REF!</v>
      </c>
      <c r="N461" s="13"/>
      <c r="O461" s="13"/>
      <c r="P461" s="13"/>
      <c r="Q461" s="13"/>
      <c r="R461" s="10" t="str">
        <f t="shared" si="134"/>
        <v>CNE000001KS5</v>
      </c>
      <c r="S461" s="10" t="str">
        <f t="shared" si="135"/>
        <v>Zhejiang Supor Co Ltd</v>
      </c>
      <c r="T461" s="10" t="str">
        <f t="shared" si="136"/>
        <v>Kina</v>
      </c>
      <c r="U461" s="11" t="e">
        <f t="shared" si="137"/>
        <v>#REF!</v>
      </c>
      <c r="V461" s="14" t="e">
        <f t="shared" si="138"/>
        <v>#REF!</v>
      </c>
      <c r="W461" s="14" t="e">
        <f t="shared" si="139"/>
        <v>#REF!</v>
      </c>
      <c r="X461" s="14" t="e">
        <f t="shared" si="140"/>
        <v>#REF!</v>
      </c>
      <c r="Y461" s="6"/>
      <c r="Z461" s="6" t="e">
        <f t="shared" si="133"/>
        <v>#REF!</v>
      </c>
      <c r="AA461" s="6" t="e">
        <f t="shared" si="141"/>
        <v>#REF!</v>
      </c>
      <c r="AB461" s="6" t="e">
        <f t="shared" si="142"/>
        <v>#REF!</v>
      </c>
      <c r="AC461" s="6" t="e">
        <f t="shared" si="143"/>
        <v>#REF!</v>
      </c>
    </row>
    <row r="462" spans="1:29">
      <c r="A462" s="10" t="str">
        <f t="shared" si="151"/>
        <v/>
      </c>
      <c r="B462" s="10"/>
      <c r="C462" s="10" t="s">
        <v>1157</v>
      </c>
      <c r="D462" s="10" t="s">
        <v>960</v>
      </c>
      <c r="E462" s="10" t="s">
        <v>341</v>
      </c>
      <c r="F462" s="26">
        <v>1323200</v>
      </c>
      <c r="G462" s="27">
        <v>0.03</v>
      </c>
      <c r="H462" s="27">
        <v>0.03</v>
      </c>
      <c r="I462" s="21">
        <v>12.54008469</v>
      </c>
      <c r="J462" s="11" t="e">
        <f>SUMIF(#REF!,C:C,#REF!)</f>
        <v>#REF!</v>
      </c>
      <c r="K462" s="14" t="e">
        <f>SUMIF(#REF!,C:C,#REF!)</f>
        <v>#REF!</v>
      </c>
      <c r="L462" s="14" t="e">
        <f>SUMIF(#REF!,C:C,#REF!)</f>
        <v>#REF!</v>
      </c>
      <c r="M462" s="13" t="e">
        <f>SUMIF(#REF!,C:C,#REF!)</f>
        <v>#REF!</v>
      </c>
      <c r="N462" s="13"/>
      <c r="O462" s="13"/>
      <c r="P462" s="13"/>
      <c r="Q462" s="13"/>
      <c r="R462" s="10" t="str">
        <f t="shared" si="134"/>
        <v>CNE000001FM8</v>
      </c>
      <c r="S462" s="10" t="str">
        <f t="shared" si="135"/>
        <v>Zhongjin Gold Corp Ltd</v>
      </c>
      <c r="T462" s="10" t="str">
        <f t="shared" si="136"/>
        <v>Kina</v>
      </c>
      <c r="U462" s="11" t="e">
        <f t="shared" si="137"/>
        <v>#REF!</v>
      </c>
      <c r="V462" s="14" t="e">
        <f t="shared" si="138"/>
        <v>#REF!</v>
      </c>
      <c r="W462" s="14" t="e">
        <f t="shared" si="139"/>
        <v>#REF!</v>
      </c>
      <c r="X462" s="14" t="e">
        <f t="shared" si="140"/>
        <v>#REF!</v>
      </c>
      <c r="Y462" s="6"/>
      <c r="Z462" s="6" t="e">
        <f t="shared" si="133"/>
        <v>#REF!</v>
      </c>
      <c r="AA462" s="6" t="e">
        <f t="shared" si="141"/>
        <v>#REF!</v>
      </c>
      <c r="AB462" s="6" t="e">
        <f t="shared" si="142"/>
        <v>#REF!</v>
      </c>
      <c r="AC462" s="6" t="e">
        <f t="shared" si="143"/>
        <v>#REF!</v>
      </c>
    </row>
    <row r="463" spans="1:29">
      <c r="A463" s="10" t="str">
        <f t="shared" si="151"/>
        <v/>
      </c>
      <c r="B463" s="10"/>
      <c r="C463" s="10" t="s">
        <v>553</v>
      </c>
      <c r="D463" s="10" t="s">
        <v>612</v>
      </c>
      <c r="E463" s="10" t="s">
        <v>6</v>
      </c>
      <c r="F463" s="26">
        <v>20744</v>
      </c>
      <c r="G463" s="27">
        <v>0.01</v>
      </c>
      <c r="H463" s="27">
        <v>0.01</v>
      </c>
      <c r="I463" s="21">
        <v>73.118757950000003</v>
      </c>
      <c r="J463" s="11" t="e">
        <f>SUMIF(#REF!,C:C,#REF!)</f>
        <v>#REF!</v>
      </c>
      <c r="K463" s="14" t="e">
        <f>SUMIF(#REF!,C:C,#REF!)</f>
        <v>#REF!</v>
      </c>
      <c r="L463" s="14" t="e">
        <f>SUMIF(#REF!,C:C,#REF!)</f>
        <v>#REF!</v>
      </c>
      <c r="M463" s="13" t="e">
        <f>SUMIF(#REF!,C:C,#REF!)</f>
        <v>#REF!</v>
      </c>
      <c r="N463" s="13"/>
      <c r="O463" s="13"/>
      <c r="P463" s="13"/>
      <c r="Q463" s="13"/>
      <c r="R463" s="10" t="str">
        <f t="shared" si="134"/>
        <v>CH0011075394</v>
      </c>
      <c r="S463" s="10" t="str">
        <f t="shared" si="135"/>
        <v>Zurich Insurance Group AG</v>
      </c>
      <c r="T463" s="10" t="str">
        <f t="shared" si="136"/>
        <v>Schweiz</v>
      </c>
      <c r="U463" s="11" t="e">
        <f t="shared" si="137"/>
        <v>#REF!</v>
      </c>
      <c r="V463" s="14" t="e">
        <f t="shared" si="138"/>
        <v>#REF!</v>
      </c>
      <c r="W463" s="14" t="e">
        <f t="shared" si="139"/>
        <v>#REF!</v>
      </c>
      <c r="X463" s="14" t="e">
        <f t="shared" si="140"/>
        <v>#REF!</v>
      </c>
      <c r="Y463" s="6"/>
      <c r="Z463" s="6" t="e">
        <f t="shared" si="133"/>
        <v>#REF!</v>
      </c>
      <c r="AA463" s="6" t="e">
        <f t="shared" si="141"/>
        <v>#REF!</v>
      </c>
      <c r="AB463" s="6" t="e">
        <f t="shared" si="142"/>
        <v>#REF!</v>
      </c>
      <c r="AC463" s="6" t="e">
        <f t="shared" si="143"/>
        <v>#REF!</v>
      </c>
    </row>
    <row r="464" spans="1:29">
      <c r="A464" s="10"/>
      <c r="B464" s="10"/>
      <c r="C464" s="10"/>
      <c r="D464" s="10"/>
      <c r="E464" s="10"/>
      <c r="F464" s="19">
        <f>SUM(F3:F463)</f>
        <v>298796523</v>
      </c>
      <c r="G464" s="19">
        <f>SUM(G3:G463)</f>
        <v>60.880000000000017</v>
      </c>
      <c r="H464" s="19">
        <f>SUM(H3:H463)</f>
        <v>59.490000000000023</v>
      </c>
      <c r="I464" s="19">
        <f>SUM(I3:I463)</f>
        <v>29005.109472790013</v>
      </c>
      <c r="J464" s="11" t="e">
        <f>SUMIF(#REF!,C:C,#REF!)</f>
        <v>#REF!</v>
      </c>
      <c r="K464" s="14" t="e">
        <f>SUMIF(#REF!,C:C,#REF!)</f>
        <v>#REF!</v>
      </c>
      <c r="L464" s="14" t="e">
        <f>SUMIF(#REF!,C:C,#REF!)</f>
        <v>#REF!</v>
      </c>
      <c r="M464" s="13" t="e">
        <f>SUMIF(#REF!,C:C,#REF!)</f>
        <v>#REF!</v>
      </c>
      <c r="N464" s="19">
        <f>SUM(N3:N463)</f>
        <v>3397090</v>
      </c>
      <c r="O464" s="19">
        <f>SUM(O3:O463)</f>
        <v>1.95</v>
      </c>
      <c r="P464" s="19">
        <f>SUM(P3:P463)</f>
        <v>1.95</v>
      </c>
      <c r="Q464" s="19">
        <f>SUM(Q3:Q463)</f>
        <v>228.37110100000001</v>
      </c>
      <c r="R464" s="10"/>
      <c r="S464" s="10"/>
      <c r="T464" s="10"/>
      <c r="U464" s="22" t="e">
        <f>SUM(U3:U463)</f>
        <v>#REF!</v>
      </c>
      <c r="V464" s="23" t="e">
        <f>SUM(V3:V463)</f>
        <v>#REF!</v>
      </c>
      <c r="W464" s="23" t="e">
        <f>SUM(W3:W463)</f>
        <v>#REF!</v>
      </c>
      <c r="X464" s="22" t="e">
        <f>SUM(X3:X463)</f>
        <v>#REF!</v>
      </c>
      <c r="Y464" s="6"/>
      <c r="Z464" s="6"/>
      <c r="AA464" s="6"/>
    </row>
    <row r="465" spans="1:27">
      <c r="A465" s="10"/>
      <c r="B465" s="10"/>
      <c r="C465" s="10"/>
      <c r="D465" s="10"/>
      <c r="E465" s="10"/>
      <c r="F465" s="11"/>
      <c r="G465" s="12"/>
      <c r="H465" s="12"/>
      <c r="I465" s="13"/>
      <c r="J465" s="11"/>
      <c r="K465" s="14"/>
      <c r="L465" s="14"/>
      <c r="M465" s="13"/>
      <c r="N465" s="13"/>
      <c r="O465" s="13"/>
      <c r="P465" s="13"/>
      <c r="Q465" s="13"/>
      <c r="R465" s="10"/>
      <c r="S465" s="10"/>
      <c r="T465" s="10"/>
      <c r="U465" s="11"/>
      <c r="V465" s="14"/>
      <c r="W465" s="14"/>
      <c r="X465" s="14"/>
      <c r="Y465" s="6"/>
      <c r="Z465" s="6"/>
      <c r="AA465" s="6"/>
    </row>
    <row r="466" spans="1:27">
      <c r="A466" s="10"/>
      <c r="B466" s="10"/>
      <c r="C466" s="10"/>
      <c r="D466" s="10"/>
      <c r="E466" s="10"/>
      <c r="F466" s="11"/>
      <c r="G466" s="12"/>
      <c r="H466" s="12"/>
      <c r="I466" s="13"/>
      <c r="J466" s="11"/>
      <c r="K466" s="14"/>
      <c r="L466" s="14"/>
      <c r="M466" s="13"/>
      <c r="N466" s="13"/>
      <c r="O466" s="13"/>
      <c r="P466" s="13"/>
      <c r="Q466" s="13"/>
      <c r="R466" s="10"/>
      <c r="S466" s="10" t="s">
        <v>277</v>
      </c>
      <c r="T466" s="10"/>
      <c r="U466" s="11">
        <f>F464</f>
        <v>298796523</v>
      </c>
      <c r="V466" s="14">
        <f t="shared" ref="V466:X466" si="158">G464</f>
        <v>60.880000000000017</v>
      </c>
      <c r="W466" s="14">
        <f t="shared" si="158"/>
        <v>59.490000000000023</v>
      </c>
      <c r="X466" s="11">
        <f t="shared" si="158"/>
        <v>29005.109472790013</v>
      </c>
      <c r="Y466" s="6"/>
      <c r="Z466" s="6"/>
      <c r="AA466" s="6"/>
    </row>
    <row r="467" spans="1:27">
      <c r="A467" s="10"/>
      <c r="B467" s="10"/>
      <c r="C467" s="10"/>
      <c r="D467" s="10"/>
      <c r="E467" s="10"/>
      <c r="F467" s="11"/>
      <c r="G467" s="12"/>
      <c r="H467" s="12"/>
      <c r="I467" s="13"/>
      <c r="J467" s="11"/>
      <c r="K467" s="14"/>
      <c r="L467" s="14"/>
      <c r="M467" s="13"/>
      <c r="N467" s="13"/>
      <c r="O467" s="13"/>
      <c r="P467" s="13"/>
      <c r="Q467" s="13"/>
      <c r="R467" s="10"/>
      <c r="S467" s="10" t="s">
        <v>614</v>
      </c>
      <c r="T467" s="10"/>
      <c r="U467" s="11" t="e">
        <f>J464</f>
        <v>#REF!</v>
      </c>
      <c r="V467" s="14" t="e">
        <f t="shared" ref="V467:X467" si="159">K464</f>
        <v>#REF!</v>
      </c>
      <c r="W467" s="14" t="e">
        <f t="shared" si="159"/>
        <v>#REF!</v>
      </c>
      <c r="X467" s="11" t="e">
        <f t="shared" si="159"/>
        <v>#REF!</v>
      </c>
      <c r="Y467" s="6"/>
      <c r="Z467" s="6"/>
      <c r="AA467" s="6"/>
    </row>
    <row r="468" spans="1:27">
      <c r="A468" s="10"/>
      <c r="B468" s="10"/>
      <c r="C468" s="10"/>
      <c r="D468" s="10"/>
      <c r="E468" s="10"/>
      <c r="F468" s="11"/>
      <c r="G468" s="12"/>
      <c r="H468" s="12"/>
      <c r="I468" s="13"/>
      <c r="J468" s="11"/>
      <c r="K468" s="14"/>
      <c r="L468" s="14"/>
      <c r="M468" s="13"/>
      <c r="N468" s="13"/>
      <c r="O468" s="13"/>
      <c r="P468" s="13"/>
      <c r="Q468" s="13"/>
      <c r="R468" s="10"/>
      <c r="S468" s="10" t="s">
        <v>366</v>
      </c>
      <c r="T468" s="10"/>
      <c r="U468" s="18">
        <f>N464</f>
        <v>3397090</v>
      </c>
      <c r="V468" s="20">
        <f t="shared" ref="V468:X468" si="160">O464</f>
        <v>1.95</v>
      </c>
      <c r="W468" s="20">
        <f t="shared" si="160"/>
        <v>1.95</v>
      </c>
      <c r="X468" s="18">
        <f t="shared" si="160"/>
        <v>228.37110100000001</v>
      </c>
      <c r="Y468" s="6"/>
      <c r="Z468" s="6"/>
      <c r="AA468" s="6"/>
    </row>
    <row r="469" spans="1:27">
      <c r="A469" s="10"/>
      <c r="B469" s="10"/>
      <c r="C469" s="10"/>
      <c r="D469" s="10"/>
      <c r="E469" s="10"/>
      <c r="F469" s="11"/>
      <c r="G469" s="12"/>
      <c r="H469" s="12"/>
      <c r="I469" s="13"/>
      <c r="J469" s="11"/>
      <c r="K469" s="14"/>
      <c r="L469" s="14"/>
      <c r="M469" s="13"/>
      <c r="N469" s="13"/>
      <c r="O469" s="13"/>
      <c r="P469" s="13"/>
      <c r="Q469" s="13"/>
      <c r="R469" s="10"/>
      <c r="S469" s="10"/>
      <c r="T469" s="10"/>
      <c r="U469" s="11"/>
      <c r="V469" s="14"/>
      <c r="W469" s="14"/>
      <c r="X469" s="14"/>
      <c r="Y469" s="6"/>
      <c r="Z469" s="6"/>
      <c r="AA469" s="6"/>
    </row>
    <row r="470" spans="1:27">
      <c r="A470" s="10"/>
      <c r="B470" s="10"/>
      <c r="C470" s="10"/>
      <c r="D470" s="10"/>
      <c r="E470" s="10"/>
      <c r="F470" s="11"/>
      <c r="G470" s="12"/>
      <c r="H470" s="12"/>
      <c r="I470" s="13"/>
      <c r="J470" s="11"/>
      <c r="K470" s="14"/>
      <c r="L470" s="14"/>
      <c r="M470" s="13"/>
      <c r="N470" s="13"/>
      <c r="O470" s="13"/>
      <c r="P470" s="13"/>
      <c r="Q470" s="13"/>
      <c r="R470" s="10"/>
      <c r="S470" s="10"/>
      <c r="T470" s="10"/>
      <c r="U470" s="11" t="e">
        <f>SUM(U466:U469)</f>
        <v>#REF!</v>
      </c>
      <c r="V470" s="14" t="e">
        <f t="shared" ref="V470:X470" si="161">SUM(V466:V469)</f>
        <v>#REF!</v>
      </c>
      <c r="W470" s="14" t="e">
        <f t="shared" si="161"/>
        <v>#REF!</v>
      </c>
      <c r="X470" s="11" t="e">
        <f t="shared" si="161"/>
        <v>#REF!</v>
      </c>
      <c r="Y470" s="6"/>
      <c r="Z470" s="6"/>
      <c r="AA470" s="6"/>
    </row>
    <row r="471" spans="1:27">
      <c r="A471" s="10"/>
      <c r="B471" s="10"/>
      <c r="C471" s="10"/>
      <c r="D471" s="10"/>
      <c r="E471" s="10"/>
      <c r="F471" s="11"/>
      <c r="G471" s="12"/>
      <c r="H471" s="12"/>
      <c r="I471" s="13"/>
      <c r="J471" s="11"/>
      <c r="K471" s="14"/>
      <c r="L471" s="14"/>
      <c r="M471" s="13"/>
      <c r="N471" s="13"/>
      <c r="O471" s="13"/>
      <c r="P471" s="13"/>
      <c r="Q471" s="13"/>
      <c r="R471" s="10"/>
      <c r="S471" s="10"/>
      <c r="T471" s="10"/>
      <c r="U471" s="11"/>
      <c r="V471" s="14"/>
      <c r="W471" s="14"/>
      <c r="X471" s="14"/>
      <c r="Y471" s="6"/>
      <c r="Z471" s="6"/>
      <c r="AA471" s="6"/>
    </row>
    <row r="472" spans="1:27">
      <c r="C472" s="10"/>
      <c r="D472" s="10"/>
      <c r="E472" s="10"/>
      <c r="F472" s="11"/>
      <c r="G472" s="12"/>
      <c r="H472" s="12"/>
      <c r="I472" s="13"/>
      <c r="J472" s="11"/>
      <c r="K472" s="14"/>
      <c r="L472" s="14"/>
      <c r="M472" s="14"/>
      <c r="N472" s="13"/>
      <c r="O472" s="13"/>
      <c r="P472" s="13"/>
      <c r="Q472" s="13"/>
      <c r="R472" s="10"/>
      <c r="S472" s="10"/>
      <c r="T472" s="10"/>
      <c r="U472" s="11" t="e">
        <f>U464-U470</f>
        <v>#REF!</v>
      </c>
      <c r="V472" s="14" t="e">
        <f t="shared" ref="V472:X472" si="162">V464-V470</f>
        <v>#REF!</v>
      </c>
      <c r="W472" s="14" t="e">
        <f t="shared" si="162"/>
        <v>#REF!</v>
      </c>
      <c r="X472" s="11" t="e">
        <f t="shared" si="162"/>
        <v>#REF!</v>
      </c>
      <c r="Y472" s="6"/>
      <c r="Z472" s="6"/>
      <c r="AA472" s="6"/>
    </row>
    <row r="473" spans="1:27">
      <c r="A473" s="10"/>
      <c r="B473" s="10"/>
      <c r="C473" s="10"/>
      <c r="D473" s="10"/>
      <c r="E473" s="10"/>
      <c r="F473" s="11"/>
      <c r="G473" s="12"/>
      <c r="H473" s="12"/>
      <c r="I473" s="13"/>
      <c r="J473" s="11"/>
      <c r="K473" s="14"/>
      <c r="L473" s="14"/>
      <c r="M473" s="13"/>
      <c r="N473" s="13"/>
      <c r="O473" s="13"/>
      <c r="P473" s="13"/>
      <c r="Q473" s="13"/>
      <c r="R473" s="10"/>
      <c r="S473" s="10"/>
      <c r="T473" s="10"/>
      <c r="U473" s="11"/>
      <c r="V473" s="14"/>
      <c r="W473" s="14"/>
      <c r="X473" s="14"/>
      <c r="Y473" s="6"/>
      <c r="Z473" s="6"/>
      <c r="AA473" s="6"/>
    </row>
    <row r="474" spans="1:27">
      <c r="A474" s="10"/>
      <c r="B474" s="10"/>
      <c r="C474" s="10"/>
      <c r="D474" s="10"/>
      <c r="E474" s="10"/>
      <c r="F474" s="11"/>
      <c r="G474" s="12"/>
      <c r="H474" s="12"/>
      <c r="I474" s="13"/>
      <c r="J474" s="11"/>
      <c r="K474" s="14"/>
      <c r="L474" s="14"/>
      <c r="M474" s="13"/>
      <c r="N474" s="13"/>
      <c r="O474" s="13"/>
      <c r="P474" s="13"/>
      <c r="Q474" s="13"/>
      <c r="R474" s="10"/>
      <c r="S474" s="10"/>
      <c r="T474" s="10"/>
      <c r="U474" s="11"/>
      <c r="V474" s="14"/>
      <c r="W474" s="14"/>
      <c r="X474" s="14"/>
      <c r="Y474" s="6"/>
      <c r="Z474" s="6"/>
      <c r="AA474" s="6"/>
    </row>
    <row r="475" spans="1:27">
      <c r="A475" s="10"/>
      <c r="B475" s="10"/>
      <c r="C475" s="10"/>
      <c r="D475" s="10"/>
      <c r="E475" s="10"/>
      <c r="F475" s="11"/>
      <c r="G475" s="12"/>
      <c r="H475" s="12"/>
      <c r="I475" s="13"/>
      <c r="J475" s="11"/>
      <c r="K475" s="14"/>
      <c r="L475" s="14"/>
      <c r="M475" s="13"/>
      <c r="N475" s="13"/>
      <c r="O475" s="13"/>
      <c r="P475" s="13"/>
      <c r="Q475" s="13"/>
      <c r="R475" s="10"/>
      <c r="S475" s="10"/>
      <c r="T475" s="10"/>
      <c r="U475" s="11"/>
      <c r="V475" s="14"/>
      <c r="W475" s="14"/>
      <c r="X475" s="14"/>
      <c r="Y475" s="6"/>
      <c r="Z475" s="6"/>
      <c r="AA475" s="6"/>
    </row>
    <row r="476" spans="1:27">
      <c r="A476" s="10"/>
      <c r="B476" s="10"/>
      <c r="C476" s="10"/>
      <c r="D476" s="10"/>
      <c r="E476" s="10"/>
      <c r="F476" s="11"/>
      <c r="G476" s="12"/>
      <c r="H476" s="12"/>
      <c r="I476" s="13"/>
      <c r="J476" s="11"/>
      <c r="K476" s="14"/>
      <c r="L476" s="14"/>
      <c r="M476" s="13"/>
      <c r="N476" s="13"/>
      <c r="O476" s="13"/>
      <c r="P476" s="13"/>
      <c r="Q476" s="13"/>
      <c r="R476" s="10"/>
      <c r="S476" s="10"/>
      <c r="T476" s="10"/>
      <c r="U476" s="11"/>
      <c r="V476" s="14"/>
      <c r="W476" s="14"/>
      <c r="X476" s="14"/>
      <c r="Y476" s="6"/>
      <c r="Z476" s="6"/>
      <c r="AA476" s="6"/>
    </row>
    <row r="477" spans="1:27">
      <c r="A477" s="10"/>
      <c r="B477" s="10"/>
      <c r="C477" s="10"/>
      <c r="D477" s="10"/>
      <c r="E477" s="10"/>
      <c r="F477" s="11"/>
      <c r="G477" s="12"/>
      <c r="H477" s="12"/>
      <c r="I477" s="13"/>
      <c r="J477" s="11"/>
      <c r="K477" s="14"/>
      <c r="L477" s="14"/>
      <c r="M477" s="13"/>
      <c r="N477" s="13"/>
      <c r="O477" s="13"/>
      <c r="P477" s="13"/>
      <c r="Q477" s="13"/>
      <c r="R477" s="10"/>
      <c r="S477" s="10"/>
      <c r="T477" s="10"/>
      <c r="U477" s="11"/>
      <c r="V477" s="14"/>
      <c r="W477" s="14"/>
      <c r="X477" s="14"/>
      <c r="Y477" s="6"/>
      <c r="Z477" s="6"/>
      <c r="AA477" s="6"/>
    </row>
    <row r="478" spans="1:27">
      <c r="A478" s="10"/>
      <c r="B478" s="10"/>
      <c r="C478" s="10"/>
      <c r="D478" s="10"/>
      <c r="E478" s="10"/>
      <c r="F478" s="11"/>
      <c r="G478" s="12"/>
      <c r="H478" s="12"/>
      <c r="I478" s="13"/>
      <c r="J478" s="11"/>
      <c r="K478" s="14"/>
      <c r="L478" s="14"/>
      <c r="M478" s="13"/>
      <c r="N478" s="13"/>
      <c r="O478" s="13"/>
      <c r="P478" s="13"/>
      <c r="Q478" s="13"/>
      <c r="R478" s="10"/>
      <c r="S478" s="10"/>
      <c r="T478" s="10"/>
      <c r="U478" s="11"/>
      <c r="V478" s="14"/>
      <c r="W478" s="14"/>
      <c r="X478" s="14"/>
      <c r="Y478" s="6"/>
      <c r="Z478" s="6"/>
      <c r="AA478" s="6"/>
    </row>
    <row r="479" spans="1:27">
      <c r="A479" s="10"/>
      <c r="B479" s="10"/>
      <c r="C479" s="10"/>
      <c r="D479" s="10"/>
      <c r="E479" s="10"/>
      <c r="F479" s="11"/>
      <c r="G479" s="12"/>
      <c r="H479" s="12"/>
      <c r="I479" s="13"/>
      <c r="J479" s="11"/>
      <c r="K479" s="14"/>
      <c r="L479" s="14"/>
      <c r="M479" s="13"/>
      <c r="N479" s="13"/>
      <c r="O479" s="13"/>
      <c r="P479" s="13"/>
      <c r="Q479" s="13"/>
      <c r="R479" s="10"/>
      <c r="S479" s="10"/>
      <c r="T479" s="10"/>
      <c r="U479" s="11"/>
      <c r="V479" s="14"/>
      <c r="W479" s="14"/>
      <c r="X479" s="14"/>
      <c r="Y479" s="6"/>
      <c r="Z479" s="6"/>
      <c r="AA479" s="6"/>
    </row>
    <row r="480" spans="1:27">
      <c r="A480" s="10"/>
      <c r="B480" s="10"/>
      <c r="C480" s="10"/>
      <c r="D480" s="10"/>
      <c r="E480" s="10"/>
      <c r="F480" s="11"/>
      <c r="G480" s="12"/>
      <c r="H480" s="12"/>
      <c r="I480" s="13"/>
      <c r="J480" s="11"/>
      <c r="K480" s="14"/>
      <c r="L480" s="14"/>
      <c r="M480" s="13"/>
      <c r="N480" s="13"/>
      <c r="O480" s="13"/>
      <c r="P480" s="13"/>
      <c r="Q480" s="13"/>
      <c r="R480" s="10"/>
      <c r="S480" s="10"/>
      <c r="T480" s="10"/>
      <c r="U480" s="11"/>
      <c r="V480" s="14"/>
      <c r="W480" s="14"/>
      <c r="X480" s="14"/>
      <c r="Y480" s="6"/>
      <c r="Z480" s="6"/>
      <c r="AA480" s="6"/>
    </row>
    <row r="481" spans="1:27">
      <c r="A481" s="10"/>
      <c r="B481" s="10"/>
      <c r="C481" s="10"/>
      <c r="D481" s="10"/>
      <c r="E481" s="10"/>
      <c r="F481" s="11"/>
      <c r="G481" s="12"/>
      <c r="H481" s="12"/>
      <c r="I481" s="13"/>
      <c r="J481" s="11"/>
      <c r="K481" s="14"/>
      <c r="L481" s="14"/>
      <c r="M481" s="13"/>
      <c r="N481" s="13"/>
      <c r="O481" s="13"/>
      <c r="P481" s="13"/>
      <c r="Q481" s="13"/>
      <c r="R481" s="10"/>
      <c r="S481" s="10"/>
      <c r="T481" s="10"/>
      <c r="U481" s="11"/>
      <c r="V481" s="14"/>
      <c r="W481" s="14"/>
      <c r="X481" s="14"/>
      <c r="Y481" s="6"/>
      <c r="Z481" s="6"/>
      <c r="AA481" s="6"/>
    </row>
    <row r="482" spans="1:27">
      <c r="A482" s="10"/>
      <c r="B482" s="10"/>
      <c r="C482" s="10"/>
      <c r="D482" s="10"/>
      <c r="E482" s="10"/>
      <c r="F482" s="11"/>
      <c r="G482" s="12"/>
      <c r="H482" s="12"/>
      <c r="I482" s="13"/>
      <c r="J482" s="11"/>
      <c r="K482" s="14"/>
      <c r="L482" s="14"/>
      <c r="M482" s="13"/>
      <c r="N482" s="13"/>
      <c r="O482" s="13"/>
      <c r="P482" s="13"/>
      <c r="Q482" s="13"/>
      <c r="R482" s="10"/>
      <c r="S482" s="10"/>
      <c r="T482" s="10"/>
      <c r="U482" s="11"/>
      <c r="V482" s="14"/>
      <c r="W482" s="14"/>
      <c r="X482" s="14"/>
      <c r="Y482" s="6"/>
      <c r="Z482" s="6"/>
      <c r="AA482" s="6"/>
    </row>
    <row r="483" spans="1:27">
      <c r="A483" s="10"/>
      <c r="B483" s="10"/>
      <c r="C483" s="10"/>
      <c r="D483" s="10"/>
      <c r="E483" s="10"/>
      <c r="F483" s="11"/>
      <c r="G483" s="12"/>
      <c r="H483" s="12"/>
      <c r="I483" s="13"/>
      <c r="J483" s="11"/>
      <c r="K483" s="14"/>
      <c r="L483" s="14"/>
      <c r="M483" s="13"/>
      <c r="N483" s="13"/>
      <c r="O483" s="13"/>
      <c r="P483" s="13"/>
      <c r="Q483" s="13"/>
      <c r="R483" s="10"/>
      <c r="S483" s="10"/>
      <c r="T483" s="10"/>
      <c r="U483" s="11"/>
      <c r="V483" s="14"/>
      <c r="W483" s="14"/>
      <c r="X483" s="14"/>
      <c r="Y483" s="6"/>
      <c r="Z483" s="6"/>
      <c r="AA483" s="6"/>
    </row>
    <row r="484" spans="1:27">
      <c r="A484" s="10"/>
      <c r="B484" s="10"/>
      <c r="C484" s="10"/>
      <c r="D484" s="10"/>
      <c r="E484" s="10"/>
      <c r="F484" s="11"/>
      <c r="G484" s="12"/>
      <c r="H484" s="12"/>
      <c r="I484" s="13"/>
      <c r="J484" s="11"/>
      <c r="K484" s="14"/>
      <c r="L484" s="14"/>
      <c r="M484" s="13"/>
      <c r="N484" s="13"/>
      <c r="O484" s="13"/>
      <c r="P484" s="13"/>
      <c r="Q484" s="13"/>
      <c r="R484" s="10"/>
      <c r="S484" s="10"/>
      <c r="T484" s="10"/>
      <c r="U484" s="11"/>
      <c r="V484" s="14"/>
      <c r="W484" s="14"/>
      <c r="X484" s="14"/>
      <c r="Y484" s="6"/>
      <c r="Z484" s="6"/>
      <c r="AA484" s="6"/>
    </row>
    <row r="485" spans="1:27">
      <c r="A485" s="10"/>
      <c r="B485" s="10"/>
      <c r="C485" s="10"/>
      <c r="D485" s="10"/>
      <c r="E485" s="10"/>
      <c r="F485" s="11"/>
      <c r="G485" s="12"/>
      <c r="H485" s="12"/>
      <c r="I485" s="13"/>
      <c r="J485" s="11"/>
      <c r="K485" s="14"/>
      <c r="L485" s="14"/>
      <c r="M485" s="13"/>
      <c r="N485" s="13"/>
      <c r="O485" s="13"/>
      <c r="P485" s="13"/>
      <c r="Q485" s="13"/>
      <c r="R485" s="10"/>
      <c r="S485" s="10"/>
      <c r="T485" s="10"/>
      <c r="U485" s="11"/>
      <c r="V485" s="14"/>
      <c r="W485" s="14"/>
      <c r="X485" s="14"/>
      <c r="Y485" s="6"/>
      <c r="Z485" s="6"/>
      <c r="AA485" s="6"/>
    </row>
    <row r="486" spans="1:27">
      <c r="A486" s="10"/>
      <c r="B486" s="10"/>
      <c r="C486" s="10"/>
      <c r="D486" s="10"/>
      <c r="E486" s="10"/>
      <c r="F486" s="11"/>
      <c r="G486" s="12"/>
      <c r="H486" s="12"/>
      <c r="I486" s="13"/>
      <c r="J486" s="11"/>
      <c r="K486" s="14"/>
      <c r="L486" s="14"/>
      <c r="M486" s="13"/>
      <c r="N486" s="13"/>
      <c r="O486" s="13"/>
      <c r="P486" s="13"/>
      <c r="Q486" s="13"/>
      <c r="R486" s="10"/>
      <c r="S486" s="10"/>
      <c r="T486" s="10"/>
      <c r="U486" s="11"/>
      <c r="V486" s="14"/>
      <c r="W486" s="14"/>
      <c r="X486" s="14"/>
      <c r="Y486" s="6"/>
      <c r="Z486" s="6"/>
      <c r="AA486" s="6"/>
    </row>
    <row r="487" spans="1:27">
      <c r="A487" s="10"/>
      <c r="B487" s="10"/>
      <c r="C487" s="10"/>
      <c r="D487" s="10"/>
      <c r="E487" s="10"/>
      <c r="F487" s="11"/>
      <c r="G487" s="12"/>
      <c r="H487" s="12"/>
      <c r="I487" s="13"/>
      <c r="J487" s="11"/>
      <c r="K487" s="14"/>
      <c r="L487" s="14"/>
      <c r="M487" s="13"/>
      <c r="N487" s="13"/>
      <c r="O487" s="13"/>
      <c r="P487" s="13"/>
      <c r="Q487" s="13"/>
      <c r="R487" s="10"/>
      <c r="S487" s="10"/>
      <c r="T487" s="10"/>
      <c r="U487" s="11"/>
      <c r="V487" s="14"/>
      <c r="W487" s="14"/>
      <c r="X487" s="14"/>
      <c r="Y487" s="6"/>
      <c r="Z487" s="6"/>
      <c r="AA487" s="6"/>
    </row>
    <row r="488" spans="1:27">
      <c r="A488" s="10"/>
      <c r="B488" s="10"/>
      <c r="C488" s="10"/>
      <c r="D488" s="10"/>
      <c r="E488" s="10"/>
      <c r="F488" s="11"/>
      <c r="G488" s="12"/>
      <c r="H488" s="12"/>
      <c r="I488" s="13"/>
      <c r="J488" s="11"/>
      <c r="K488" s="14"/>
      <c r="L488" s="14"/>
      <c r="M488" s="13"/>
      <c r="N488" s="13"/>
      <c r="O488" s="13"/>
      <c r="P488" s="13"/>
      <c r="Q488" s="13"/>
      <c r="R488" s="10"/>
      <c r="S488" s="10"/>
      <c r="T488" s="10"/>
      <c r="U488" s="11"/>
      <c r="V488" s="14"/>
      <c r="W488" s="14"/>
      <c r="X488" s="14"/>
      <c r="Y488" s="6"/>
      <c r="Z488" s="6"/>
      <c r="AA488" s="6"/>
    </row>
    <row r="489" spans="1:27">
      <c r="A489" s="10"/>
      <c r="B489" s="10"/>
      <c r="C489" s="10"/>
      <c r="D489" s="10"/>
      <c r="E489" s="10"/>
      <c r="F489" s="11"/>
      <c r="G489" s="12"/>
      <c r="H489" s="12"/>
      <c r="I489" s="13"/>
      <c r="J489" s="11"/>
      <c r="K489" s="14"/>
      <c r="L489" s="14"/>
      <c r="M489" s="13"/>
      <c r="N489" s="13"/>
      <c r="O489" s="13"/>
      <c r="P489" s="13"/>
      <c r="Q489" s="13"/>
      <c r="R489" s="10"/>
      <c r="S489" s="10"/>
      <c r="T489" s="10"/>
      <c r="U489" s="11"/>
      <c r="V489" s="14"/>
      <c r="W489" s="14"/>
      <c r="X489" s="14"/>
      <c r="Y489" s="6"/>
      <c r="Z489" s="6"/>
      <c r="AA489" s="6"/>
    </row>
    <row r="490" spans="1:27">
      <c r="A490" s="10"/>
      <c r="B490" s="10"/>
      <c r="C490" s="10"/>
      <c r="D490" s="10"/>
      <c r="E490" s="10"/>
      <c r="F490" s="11"/>
      <c r="G490" s="12"/>
      <c r="H490" s="12"/>
      <c r="I490" s="13"/>
      <c r="J490" s="11"/>
      <c r="K490" s="14"/>
      <c r="L490" s="14"/>
      <c r="M490" s="13"/>
      <c r="N490" s="13"/>
      <c r="O490" s="13"/>
      <c r="P490" s="13"/>
      <c r="Q490" s="13"/>
      <c r="R490" s="10"/>
      <c r="S490" s="10"/>
      <c r="T490" s="10"/>
      <c r="U490" s="11"/>
      <c r="V490" s="14"/>
      <c r="W490" s="14"/>
      <c r="X490" s="14"/>
      <c r="Y490" s="6"/>
      <c r="Z490" s="6"/>
      <c r="AA490" s="6"/>
    </row>
    <row r="491" spans="1:27">
      <c r="A491" s="10"/>
      <c r="B491" s="10"/>
      <c r="C491" s="10"/>
      <c r="D491" s="10"/>
      <c r="E491" s="10"/>
      <c r="F491" s="11"/>
      <c r="G491" s="12"/>
      <c r="H491" s="12"/>
      <c r="I491" s="13"/>
      <c r="J491" s="11"/>
      <c r="K491" s="14"/>
      <c r="L491" s="14"/>
      <c r="M491" s="13"/>
      <c r="N491" s="13"/>
      <c r="O491" s="13"/>
      <c r="P491" s="13"/>
      <c r="Q491" s="13"/>
      <c r="R491" s="10"/>
      <c r="S491" s="10"/>
      <c r="T491" s="10"/>
      <c r="U491" s="11"/>
      <c r="V491" s="14"/>
      <c r="W491" s="14"/>
      <c r="X491" s="14"/>
      <c r="Y491" s="6"/>
      <c r="Z491" s="6"/>
      <c r="AA491" s="6"/>
    </row>
    <row r="492" spans="1:27">
      <c r="A492" s="10"/>
      <c r="B492" s="10"/>
      <c r="C492" s="10"/>
      <c r="D492" s="10"/>
      <c r="E492" s="10"/>
      <c r="F492" s="11"/>
      <c r="G492" s="12"/>
      <c r="H492" s="12"/>
      <c r="I492" s="13"/>
      <c r="J492" s="11"/>
      <c r="K492" s="14"/>
      <c r="L492" s="14"/>
      <c r="M492" s="13"/>
      <c r="N492" s="13"/>
      <c r="O492" s="13"/>
      <c r="P492" s="13"/>
      <c r="Q492" s="13"/>
      <c r="R492" s="10"/>
      <c r="S492" s="10"/>
      <c r="T492" s="10"/>
      <c r="U492" s="11"/>
      <c r="V492" s="14"/>
      <c r="W492" s="14"/>
      <c r="X492" s="14"/>
      <c r="Y492" s="6"/>
      <c r="Z492" s="6"/>
      <c r="AA492" s="6"/>
    </row>
    <row r="493" spans="1:27">
      <c r="A493" s="10"/>
      <c r="B493" s="10"/>
      <c r="C493" s="10"/>
      <c r="D493" s="10"/>
      <c r="E493" s="10"/>
      <c r="F493" s="11"/>
      <c r="G493" s="12"/>
      <c r="H493" s="12"/>
      <c r="I493" s="13"/>
      <c r="J493" s="11"/>
      <c r="K493" s="14"/>
      <c r="L493" s="14"/>
      <c r="M493" s="13"/>
      <c r="N493" s="13"/>
      <c r="O493" s="13"/>
      <c r="P493" s="13"/>
      <c r="Q493" s="13"/>
      <c r="R493" s="10"/>
      <c r="S493" s="10"/>
      <c r="T493" s="10"/>
      <c r="U493" s="11"/>
      <c r="V493" s="14"/>
      <c r="W493" s="14"/>
      <c r="X493" s="14"/>
      <c r="Y493" s="6"/>
      <c r="Z493" s="6"/>
      <c r="AA493" s="6"/>
    </row>
    <row r="494" spans="1:27">
      <c r="A494" s="10"/>
      <c r="B494" s="10"/>
      <c r="C494" s="10"/>
      <c r="D494" s="10"/>
      <c r="E494" s="10"/>
      <c r="F494" s="11"/>
      <c r="G494" s="12"/>
      <c r="H494" s="12"/>
      <c r="I494" s="13"/>
      <c r="J494" s="11"/>
      <c r="K494" s="14"/>
      <c r="L494" s="14"/>
      <c r="M494" s="13"/>
      <c r="N494" s="13"/>
      <c r="O494" s="13"/>
      <c r="P494" s="13"/>
      <c r="Q494" s="13"/>
      <c r="R494" s="10"/>
      <c r="S494" s="10"/>
      <c r="T494" s="10"/>
      <c r="U494" s="11"/>
      <c r="V494" s="14"/>
      <c r="W494" s="14"/>
      <c r="X494" s="14"/>
      <c r="Y494" s="6"/>
      <c r="Z494" s="6"/>
      <c r="AA494" s="6"/>
    </row>
    <row r="495" spans="1:27">
      <c r="C495" s="10"/>
      <c r="D495" s="10"/>
      <c r="E495" s="10"/>
      <c r="F495" s="11"/>
      <c r="G495" s="12"/>
      <c r="H495" s="12"/>
      <c r="I495" s="13"/>
      <c r="J495" s="11"/>
      <c r="K495" s="14"/>
      <c r="L495" s="14"/>
      <c r="M495" s="14"/>
      <c r="N495" s="13"/>
      <c r="O495" s="13"/>
      <c r="P495" s="13"/>
      <c r="Q495" s="13"/>
      <c r="R495" s="10"/>
      <c r="S495" s="10"/>
      <c r="T495" s="10"/>
      <c r="U495" s="11"/>
      <c r="V495" s="14"/>
      <c r="W495" s="14"/>
      <c r="X495" s="14"/>
      <c r="Y495" s="6"/>
      <c r="Z495" s="6"/>
      <c r="AA495" s="6"/>
    </row>
    <row r="496" spans="1:27">
      <c r="A496" s="10"/>
      <c r="B496" s="10"/>
      <c r="C496" s="10"/>
      <c r="D496" s="10"/>
      <c r="E496" s="10"/>
      <c r="F496" s="11"/>
      <c r="G496" s="12"/>
      <c r="H496" s="12"/>
      <c r="I496" s="13"/>
      <c r="J496" s="11"/>
      <c r="K496" s="14"/>
      <c r="L496" s="14"/>
      <c r="M496" s="13"/>
      <c r="N496" s="13"/>
      <c r="O496" s="13"/>
      <c r="P496" s="13"/>
      <c r="Q496" s="13"/>
      <c r="R496" s="10"/>
      <c r="S496" s="10"/>
      <c r="T496" s="10"/>
      <c r="U496" s="11"/>
      <c r="V496" s="14"/>
      <c r="W496" s="14"/>
      <c r="X496" s="14"/>
      <c r="Y496" s="6"/>
      <c r="Z496" s="6"/>
      <c r="AA496" s="6"/>
    </row>
    <row r="497" spans="1:27">
      <c r="A497" s="10"/>
      <c r="B497" s="10"/>
      <c r="C497" s="10"/>
      <c r="D497" s="10"/>
      <c r="E497" s="10"/>
      <c r="F497" s="11"/>
      <c r="G497" s="12"/>
      <c r="H497" s="12"/>
      <c r="I497" s="13"/>
      <c r="J497" s="11"/>
      <c r="K497" s="14"/>
      <c r="L497" s="14"/>
      <c r="M497" s="13"/>
      <c r="N497" s="13"/>
      <c r="O497" s="13"/>
      <c r="P497" s="13"/>
      <c r="Q497" s="13"/>
      <c r="R497" s="10"/>
      <c r="S497" s="10"/>
      <c r="T497" s="10"/>
      <c r="U497" s="11"/>
      <c r="V497" s="14"/>
      <c r="W497" s="14"/>
      <c r="X497" s="14"/>
      <c r="Y497" s="6"/>
      <c r="Z497" s="6"/>
      <c r="AA497" s="6"/>
    </row>
    <row r="498" spans="1:27">
      <c r="A498" s="10"/>
      <c r="B498" s="10"/>
      <c r="C498" s="10"/>
      <c r="D498" s="10"/>
      <c r="E498" s="10"/>
      <c r="F498" s="11"/>
      <c r="G498" s="12"/>
      <c r="H498" s="12"/>
      <c r="I498" s="13"/>
      <c r="J498" s="11"/>
      <c r="K498" s="14"/>
      <c r="L498" s="14"/>
      <c r="M498" s="13"/>
      <c r="N498" s="13"/>
      <c r="O498" s="13"/>
      <c r="P498" s="13"/>
      <c r="Q498" s="13"/>
      <c r="R498" s="10"/>
      <c r="S498" s="10"/>
      <c r="T498" s="10"/>
      <c r="U498" s="11"/>
      <c r="V498" s="14"/>
      <c r="W498" s="14"/>
      <c r="X498" s="14"/>
      <c r="Y498" s="6"/>
      <c r="Z498" s="6"/>
      <c r="AA498" s="6"/>
    </row>
    <row r="499" spans="1:27">
      <c r="A499" s="10"/>
      <c r="B499" s="10"/>
      <c r="C499" s="10"/>
      <c r="D499" s="10"/>
      <c r="E499" s="10"/>
      <c r="F499" s="11"/>
      <c r="G499" s="12"/>
      <c r="H499" s="12"/>
      <c r="I499" s="13"/>
      <c r="J499" s="11"/>
      <c r="K499" s="14"/>
      <c r="L499" s="14"/>
      <c r="M499" s="13"/>
      <c r="N499" s="13"/>
      <c r="O499" s="13"/>
      <c r="P499" s="13"/>
      <c r="Q499" s="13"/>
      <c r="R499" s="10"/>
      <c r="S499" s="10"/>
      <c r="T499" s="10"/>
      <c r="U499" s="11"/>
      <c r="V499" s="14"/>
      <c r="W499" s="14"/>
      <c r="X499" s="14"/>
      <c r="Y499" s="6"/>
      <c r="Z499" s="6"/>
      <c r="AA499" s="6"/>
    </row>
    <row r="500" spans="1:27">
      <c r="A500" s="10"/>
      <c r="B500" s="10"/>
      <c r="C500" s="10"/>
      <c r="D500" s="10"/>
      <c r="E500" s="10"/>
      <c r="F500" s="11"/>
      <c r="G500" s="12"/>
      <c r="H500" s="12"/>
      <c r="I500" s="13"/>
      <c r="J500" s="11"/>
      <c r="K500" s="14"/>
      <c r="L500" s="14"/>
      <c r="M500" s="13"/>
      <c r="N500" s="13"/>
      <c r="O500" s="13"/>
      <c r="P500" s="13"/>
      <c r="Q500" s="13"/>
      <c r="R500" s="10"/>
      <c r="S500" s="10"/>
      <c r="T500" s="10"/>
      <c r="U500" s="11"/>
      <c r="V500" s="14"/>
      <c r="W500" s="14"/>
      <c r="X500" s="14"/>
      <c r="Y500" s="6"/>
      <c r="Z500" s="6"/>
      <c r="AA500" s="6"/>
    </row>
    <row r="501" spans="1:27">
      <c r="A501" s="10"/>
      <c r="B501" s="10"/>
      <c r="C501" s="10"/>
      <c r="D501" s="10"/>
      <c r="E501" s="10"/>
      <c r="F501" s="11"/>
      <c r="G501" s="12"/>
      <c r="H501" s="12"/>
      <c r="I501" s="13"/>
      <c r="J501" s="11"/>
      <c r="K501" s="14"/>
      <c r="L501" s="14"/>
      <c r="M501" s="13"/>
      <c r="N501" s="13"/>
      <c r="O501" s="13"/>
      <c r="P501" s="13"/>
      <c r="Q501" s="13"/>
      <c r="R501" s="10"/>
      <c r="S501" s="10"/>
      <c r="T501" s="10"/>
      <c r="U501" s="11"/>
      <c r="V501" s="14"/>
      <c r="W501" s="14"/>
      <c r="X501" s="14"/>
      <c r="Y501" s="6"/>
      <c r="Z501" s="6"/>
      <c r="AA501" s="6"/>
    </row>
    <row r="502" spans="1:27">
      <c r="A502" s="10"/>
      <c r="B502" s="10"/>
      <c r="C502" s="10"/>
      <c r="D502" s="10"/>
      <c r="E502" s="10"/>
      <c r="F502" s="11"/>
      <c r="G502" s="12"/>
      <c r="H502" s="12"/>
      <c r="I502" s="13"/>
      <c r="J502" s="11"/>
      <c r="K502" s="14"/>
      <c r="L502" s="14"/>
      <c r="M502" s="13"/>
      <c r="N502" s="13"/>
      <c r="O502" s="13"/>
      <c r="P502" s="13"/>
      <c r="Q502" s="13"/>
      <c r="R502" s="10"/>
      <c r="S502" s="10"/>
      <c r="T502" s="10"/>
      <c r="U502" s="11"/>
      <c r="V502" s="14"/>
      <c r="W502" s="14"/>
      <c r="X502" s="14"/>
      <c r="Y502" s="6"/>
      <c r="Z502" s="6"/>
      <c r="AA502" s="6"/>
    </row>
    <row r="503" spans="1:27">
      <c r="A503" s="10"/>
      <c r="B503" s="10"/>
      <c r="C503" s="10"/>
      <c r="D503" s="10"/>
      <c r="E503" s="10"/>
      <c r="F503" s="11"/>
      <c r="G503" s="12"/>
      <c r="H503" s="12"/>
      <c r="I503" s="13"/>
      <c r="J503" s="11"/>
      <c r="K503" s="14"/>
      <c r="L503" s="14"/>
      <c r="M503" s="13"/>
      <c r="N503" s="13"/>
      <c r="O503" s="13"/>
      <c r="P503" s="13"/>
      <c r="Q503" s="13"/>
      <c r="R503" s="10"/>
      <c r="S503" s="10"/>
      <c r="T503" s="10"/>
      <c r="U503" s="11"/>
      <c r="V503" s="14"/>
      <c r="W503" s="14"/>
      <c r="X503" s="14"/>
      <c r="Y503" s="6"/>
      <c r="Z503" s="6"/>
      <c r="AA503" s="6"/>
    </row>
    <row r="504" spans="1:27">
      <c r="A504" s="10"/>
      <c r="B504" s="10"/>
      <c r="C504" s="10"/>
      <c r="D504" s="10"/>
      <c r="E504" s="10"/>
      <c r="F504" s="11"/>
      <c r="G504" s="12"/>
      <c r="H504" s="12"/>
      <c r="I504" s="13"/>
      <c r="J504" s="11"/>
      <c r="K504" s="14"/>
      <c r="L504" s="14"/>
      <c r="M504" s="13"/>
      <c r="N504" s="13"/>
      <c r="O504" s="13"/>
      <c r="P504" s="13"/>
      <c r="Q504" s="13"/>
      <c r="R504" s="10"/>
      <c r="S504" s="10"/>
      <c r="T504" s="10"/>
      <c r="U504" s="11"/>
      <c r="V504" s="14"/>
      <c r="W504" s="14"/>
      <c r="X504" s="14"/>
      <c r="Y504" s="6"/>
      <c r="Z504" s="6"/>
      <c r="AA504" s="6"/>
    </row>
  </sheetData>
  <autoFilter ref="C2:X504" xr:uid="{60C0E1B7-EAE5-449A-923F-D73ECC6EFCBE}"/>
  <sortState xmlns:xlrd2="http://schemas.microsoft.com/office/spreadsheetml/2017/richdata2" ref="C3:X504">
    <sortCondition ref="D3:D504"/>
  </sortState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4f9545-cdc9-4fa7-89ac-643b925f4876">
      <Terms xmlns="http://schemas.microsoft.com/office/infopath/2007/PartnerControls"/>
    </lcf76f155ced4ddcb4097134ff3c332f>
    <TaxCatchAll xmlns="69161a44-c784-471d-97c6-61da13cf028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5F8C878370F845AADA2A48B36E9FED" ma:contentTypeVersion="13" ma:contentTypeDescription="Opret et nyt dokument." ma:contentTypeScope="" ma:versionID="1b6fe78625e82bf54a766fb93274a2f4">
  <xsd:schema xmlns:xsd="http://www.w3.org/2001/XMLSchema" xmlns:xs="http://www.w3.org/2001/XMLSchema" xmlns:p="http://schemas.microsoft.com/office/2006/metadata/properties" xmlns:ns1="http://schemas.microsoft.com/sharepoint/v3" xmlns:ns2="b64f9545-cdc9-4fa7-89ac-643b925f4876" xmlns:ns3="69161a44-c784-471d-97c6-61da13cf0280" targetNamespace="http://schemas.microsoft.com/office/2006/metadata/properties" ma:root="true" ma:fieldsID="80134f316cf4d7284a9c207a8f83b98a" ns1:_="" ns2:_="" ns3:_="">
    <xsd:import namespace="http://schemas.microsoft.com/sharepoint/v3"/>
    <xsd:import namespace="b64f9545-cdc9-4fa7-89ac-643b925f4876"/>
    <xsd:import namespace="69161a44-c784-471d-97c6-61da13cf02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genskaber for Unified Compliance Policy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Handling for Unified Compliance Policy-grænseflad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f9545-cdc9-4fa7-89ac-643b925f48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0e71ba94-2340-4d15-8e59-11d1053ca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61a44-c784-471d-97c6-61da13cf02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1fbe8a1-90bd-4699-99b6-d997184aa177}" ma:internalName="TaxCatchAll" ma:showField="CatchAllData" ma:web="69161a44-c784-471d-97c6-61da13cf02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C04165-17D1-4997-B190-41AF26FCDC6C}">
  <ds:schemaRefs>
    <ds:schemaRef ds:uri="69161a44-c784-471d-97c6-61da13cf0280"/>
    <ds:schemaRef ds:uri="http://schemas.microsoft.com/sharepoint/v3"/>
    <ds:schemaRef ds:uri="http://purl.org/dc/terms/"/>
    <ds:schemaRef ds:uri="http://schemas.microsoft.com/office/2006/documentManagement/types"/>
    <ds:schemaRef ds:uri="b64f9545-cdc9-4fa7-89ac-643b925f4876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34908A-FA54-4464-8B08-D8FB6E42B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4f9545-cdc9-4fa7-89ac-643b925f4876"/>
    <ds:schemaRef ds:uri="69161a44-c784-471d-97c6-61da13cf0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025CA8-DF53-401A-A246-970EE68536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2</vt:i4>
      </vt:variant>
    </vt:vector>
  </HeadingPairs>
  <TitlesOfParts>
    <vt:vector size="6" baseType="lpstr">
      <vt:lpstr>NIM tilpasset_udgået (2)</vt:lpstr>
      <vt:lpstr>NIM_udgået (2)</vt:lpstr>
      <vt:lpstr>Koncern</vt:lpstr>
      <vt:lpstr>Konsolideret_old</vt:lpstr>
      <vt:lpstr>Koncern!Udskriftsområde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2026-08-24T12:25:39Z</cp:lastPrinted>
  <dcterms:created xsi:type="dcterms:W3CDTF">2009-02-02T14:26:38Z</dcterms:created>
  <dcterms:modified xsi:type="dcterms:W3CDTF">2026-08-24T12:26:34Z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0x0101006C5F8C878370F845AADA2A48B36E9FED</vt:lpwstr>
  </property>
  <property fmtid="{D5CDD505-2E9C-101B-9397-08002B2CF9AE}" pid="4" name="MediaServiceImageTags">
    <vt:lpwstr/>
  </property>
</Properties>
</file>